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1840" windowHeight="13140" activeTab="11"/>
  </bookViews>
  <sheets>
    <sheet name="M1" sheetId="1" r:id="rId1"/>
    <sheet name="M2" sheetId="2" r:id="rId2"/>
    <sheet name="M3" sheetId="3" r:id="rId3"/>
    <sheet name="M4" sheetId="4" r:id="rId4"/>
    <sheet name="M5" sheetId="12" r:id="rId5"/>
    <sheet name="M6" sheetId="11" r:id="rId6"/>
    <sheet name="M7" sheetId="10" r:id="rId7"/>
    <sheet name="M8" sheetId="9" r:id="rId8"/>
    <sheet name="M9" sheetId="8" r:id="rId9"/>
    <sheet name="M10" sheetId="7" r:id="rId10"/>
    <sheet name="M11" sheetId="6" r:id="rId11"/>
    <sheet name="M12" sheetId="5" r:id="rId12"/>
  </sheets>
  <definedNames>
    <definedName name="_xlnm._FilterDatabase" localSheetId="11" hidden="1">'M12'!$A$3:$E$43</definedName>
    <definedName name="_xlnm._FilterDatabase" localSheetId="5" hidden="1">'M6'!$D$1:$D$47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5" l="1"/>
  <c r="E23" i="11" l="1"/>
  <c r="E7" i="12" l="1"/>
  <c r="E23" i="6" l="1"/>
  <c r="E7" i="3" l="1"/>
  <c r="E8" i="3"/>
  <c r="E40" i="2" l="1"/>
  <c r="E36" i="2"/>
  <c r="E41" i="2" s="1"/>
  <c r="E7" i="8" l="1"/>
  <c r="E7" i="2" l="1"/>
  <c r="E8" i="2"/>
  <c r="E23" i="7" l="1"/>
  <c r="E7" i="7"/>
  <c r="E7" i="9" l="1"/>
  <c r="E7" i="11" l="1"/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3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6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E20" i="4" l="1"/>
  <c r="E16" i="4"/>
  <c r="E11" i="9" l="1"/>
  <c r="E12" i="9"/>
  <c r="E36" i="11" l="1"/>
  <c r="E35" i="11"/>
  <c r="E34" i="11"/>
  <c r="E19" i="5" l="1"/>
  <c r="E27" i="9" l="1"/>
  <c r="E13" i="4" l="1"/>
  <c r="E14" i="4"/>
  <c r="E8" i="5" l="1"/>
  <c r="E9" i="5"/>
  <c r="E10" i="5"/>
  <c r="E11" i="5"/>
  <c r="E12" i="5"/>
  <c r="E13" i="5"/>
  <c r="E14" i="5"/>
  <c r="E15" i="5"/>
  <c r="E16" i="5"/>
  <c r="E17" i="5"/>
  <c r="E18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4" i="6"/>
  <c r="E25" i="6"/>
  <c r="E26" i="6"/>
  <c r="E27" i="6"/>
  <c r="E28" i="6"/>
  <c r="E29" i="6"/>
  <c r="E30" i="6"/>
  <c r="E32" i="6"/>
  <c r="E33" i="6"/>
  <c r="E34" i="6"/>
  <c r="E35" i="6"/>
  <c r="E36" i="6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8" i="9"/>
  <c r="E9" i="9"/>
  <c r="E10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8" i="9"/>
  <c r="E29" i="9"/>
  <c r="E30" i="9"/>
  <c r="E31" i="9"/>
  <c r="E32" i="9"/>
  <c r="E33" i="9"/>
  <c r="E34" i="9"/>
  <c r="E35" i="9"/>
  <c r="E36" i="9"/>
  <c r="E37" i="9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4" i="11"/>
  <c r="E25" i="11"/>
  <c r="E26" i="11"/>
  <c r="E27" i="11"/>
  <c r="E28" i="11"/>
  <c r="E29" i="11"/>
  <c r="E30" i="11"/>
  <c r="E31" i="11"/>
  <c r="E32" i="11"/>
  <c r="E33" i="11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7" i="4"/>
  <c r="E8" i="4"/>
  <c r="E9" i="4"/>
  <c r="E10" i="4"/>
  <c r="E11" i="4"/>
  <c r="E12" i="4"/>
  <c r="E15" i="4"/>
  <c r="E17" i="4"/>
  <c r="E18" i="4"/>
  <c r="E19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2" i="3"/>
  <c r="E33" i="3"/>
  <c r="E34" i="3"/>
  <c r="E35" i="3"/>
  <c r="E36" i="3"/>
  <c r="E37" i="3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5"/>
  <c r="E43" i="5" s="1"/>
  <c r="E37" i="6"/>
  <c r="E42" i="6" s="1"/>
  <c r="E38" i="7"/>
  <c r="E43" i="7" s="1"/>
  <c r="E37" i="8"/>
  <c r="E42" i="8" s="1"/>
  <c r="E38" i="9"/>
  <c r="E43" i="9" s="1"/>
  <c r="E38" i="10"/>
  <c r="E43" i="10" s="1"/>
  <c r="E37" i="11"/>
  <c r="E42" i="11" s="1"/>
  <c r="E38" i="12"/>
  <c r="E43" i="12" s="1"/>
  <c r="E37" i="4"/>
  <c r="E42" i="4" s="1"/>
  <c r="E38" i="3"/>
  <c r="E43" i="3" s="1"/>
  <c r="E38" i="1"/>
  <c r="E37" i="2" s="1"/>
  <c r="E42" i="5"/>
  <c r="E41" i="6"/>
  <c r="E42" i="7"/>
  <c r="E41" i="8"/>
  <c r="E42" i="9"/>
  <c r="E42" i="10"/>
  <c r="E41" i="11"/>
  <c r="E42" i="12"/>
  <c r="E41" i="4"/>
  <c r="E42" i="3"/>
  <c r="E39" i="1"/>
  <c r="E42" i="1"/>
  <c r="E38" i="2" l="1"/>
  <c r="E43" i="1"/>
  <c r="E39" i="8"/>
  <c r="E40" i="9"/>
  <c r="E40" i="10"/>
  <c r="E40" i="1"/>
  <c r="E41" i="1"/>
  <c r="E39" i="3"/>
  <c r="E38" i="4" s="1"/>
  <c r="E39" i="12" s="1"/>
  <c r="E38" i="11" s="1"/>
  <c r="E39" i="10" s="1"/>
  <c r="E39" i="9" s="1"/>
  <c r="E38" i="8" s="1"/>
  <c r="E39" i="7" s="1"/>
  <c r="E38" i="6" s="1"/>
  <c r="E39" i="5" s="1"/>
  <c r="E40" i="3"/>
  <c r="E39" i="4"/>
  <c r="E40" i="12"/>
  <c r="E39" i="11"/>
  <c r="E40" i="7"/>
  <c r="E39" i="6"/>
  <c r="E40" i="5"/>
  <c r="E39" i="2" l="1"/>
  <c r="E41" i="3" s="1"/>
  <c r="E40" i="4" s="1"/>
  <c r="E41" i="12" s="1"/>
  <c r="E40" i="11" s="1"/>
  <c r="E41" i="10" s="1"/>
  <c r="E41" i="9" s="1"/>
  <c r="E40" i="8" s="1"/>
  <c r="E41" i="7" s="1"/>
  <c r="E40" i="6" l="1"/>
  <c r="E41" i="5" s="1"/>
</calcChain>
</file>

<file path=xl/sharedStrings.xml><?xml version="1.0" encoding="utf-8"?>
<sst xmlns="http://schemas.openxmlformats.org/spreadsheetml/2006/main" count="912" uniqueCount="19">
  <si>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</si>
  <si>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</si>
  <si>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</si>
  <si>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</si>
  <si>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</si>
  <si>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</si>
  <si>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Бургас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</si>
  <si>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</si>
  <si>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</si>
  <si>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</si>
  <si>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</si>
  <si>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</si>
  <si>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</si>
  <si>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-</t>
  </si>
  <si>
    <t>М. Рудник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</si>
  <si>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</si>
  <si>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</si>
  <si>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</si>
  <si>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"Меден Рудник"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</si>
</sst>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\.yyyy\ &quot;г.&quot;;@"/>
    <numFmt numFmtId="165" formatCode="0.000"/>
  </numFmts>
  <fonts count="21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9"/>
      <name val="Arial"/>
      <family val="2"/>
      <charset val="204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b/>
      <vertAlign val="subscript"/>
      <sz val="10"/>
      <name val="Tahoma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6" fillId="0" borderId="0"/>
    <xf numFmtId="0" fontId="9" fillId="0" borderId="0"/>
    <xf numFmtId="0" fontId="11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6" fillId="0" borderId="0"/>
    <xf numFmtId="0" fontId="18" fillId="0" borderId="0"/>
    <xf numFmtId="0" fontId="19" fillId="0" borderId="0"/>
    <xf numFmtId="0" fontId="4" fillId="0" borderId="0"/>
    <xf numFmtId="0" fontId="20" fillId="0" borderId="0"/>
  </cellStyleXfs>
  <cellXfs count="82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4" fillId="0" borderId="0" xfId="0" applyFont="1" applyBorder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165" fontId="4" fillId="2" borderId="11" xfId="0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/>
    </xf>
    <xf numFmtId="165" fontId="4" fillId="2" borderId="12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0" borderId="0" xfId="0" applyFill="1" applyBorder="1"/>
    <xf numFmtId="0" fontId="4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/>
    </xf>
    <xf numFmtId="165" fontId="4" fillId="2" borderId="1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7" fillId="3" borderId="2" xfId="0" applyFont="1" applyFill="1" applyBorder="1"/>
    <xf numFmtId="0" fontId="1" fillId="3" borderId="6" xfId="0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4" fillId="3" borderId="0" xfId="0" applyFont="1" applyFill="1"/>
    <xf numFmtId="0" fontId="0" fillId="3" borderId="0" xfId="0" applyFill="1"/>
    <xf numFmtId="0" fontId="10" fillId="0" borderId="0" xfId="0" applyFont="1" applyFill="1"/>
    <xf numFmtId="0" fontId="10" fillId="3" borderId="0" xfId="0" applyFont="1" applyFill="1"/>
    <xf numFmtId="0" fontId="10" fillId="0" borderId="0" xfId="0" applyFont="1"/>
    <xf numFmtId="0" fontId="6" fillId="3" borderId="0" xfId="0" applyFont="1" applyFill="1"/>
    <xf numFmtId="0" fontId="6" fillId="3" borderId="1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7" fillId="3" borderId="0" xfId="0" applyFont="1" applyFill="1" applyBorder="1"/>
    <xf numFmtId="0" fontId="8" fillId="3" borderId="23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164" fontId="4" fillId="2" borderId="24" xfId="0" applyNumberFormat="1" applyFont="1" applyFill="1" applyBorder="1" applyAlignment="1">
      <alignment horizontal="center" vertical="top" wrapText="1"/>
    </xf>
    <xf numFmtId="165" fontId="4" fillId="2" borderId="25" xfId="0" applyNumberFormat="1" applyFont="1" applyFill="1" applyBorder="1" applyAlignment="1">
      <alignment horizontal="center" vertical="top" wrapText="1"/>
    </xf>
    <xf numFmtId="0" fontId="4" fillId="2" borderId="2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/>
    <xf numFmtId="0" fontId="8" fillId="3" borderId="0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1" fillId="2" borderId="6" xfId="0" applyFont="1" applyFill="1" applyBorder="1" applyAlignment="1">
      <alignment horizontal="center" vertical="top" wrapText="1"/>
    </xf>
    <xf numFmtId="2" fontId="17" fillId="0" borderId="0" xfId="9" applyNumberFormat="1" applyFont="1" applyBorder="1" applyAlignment="1">
      <alignment horizontal="right"/>
    </xf>
    <xf numFmtId="0" fontId="17" fillId="0" borderId="0" xfId="9" applyFont="1" applyBorder="1"/>
    <xf numFmtId="0" fontId="4" fillId="2" borderId="35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 applyProtection="1">
      <alignment horizontal="center" vertical="top" wrapText="1"/>
    </xf>
    <xf numFmtId="0" fontId="0" fillId="0" borderId="35" xfId="0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3" fillId="2" borderId="29" xfId="0" applyFont="1" applyFill="1" applyBorder="1" applyAlignment="1">
      <alignment horizontal="left"/>
    </xf>
    <xf numFmtId="0" fontId="13" fillId="2" borderId="30" xfId="0" applyFont="1" applyFill="1" applyBorder="1" applyAlignment="1">
      <alignment horizontal="left"/>
    </xf>
    <xf numFmtId="0" fontId="13" fillId="2" borderId="31" xfId="0" applyFont="1" applyFill="1" applyBorder="1" applyAlignment="1">
      <alignment horizontal="left"/>
    </xf>
    <xf numFmtId="0" fontId="13" fillId="2" borderId="26" xfId="0" applyFont="1" applyFill="1" applyBorder="1" applyAlignment="1">
      <alignment horizontal="left"/>
    </xf>
    <xf numFmtId="0" fontId="13" fillId="2" borderId="27" xfId="0" applyFont="1" applyFill="1" applyBorder="1" applyAlignment="1">
      <alignment horizontal="left"/>
    </xf>
    <xf numFmtId="0" fontId="13" fillId="2" borderId="28" xfId="0" applyFont="1" applyFill="1" applyBorder="1" applyAlignment="1">
      <alignment horizontal="left"/>
    </xf>
    <xf numFmtId="0" fontId="13" fillId="2" borderId="32" xfId="0" applyFont="1" applyFill="1" applyBorder="1" applyAlignment="1">
      <alignment horizontal="left"/>
    </xf>
    <xf numFmtId="0" fontId="13" fillId="2" borderId="33" xfId="0" applyFont="1" applyFill="1" applyBorder="1" applyAlignment="1">
      <alignment horizontal="left"/>
    </xf>
    <xf numFmtId="0" fontId="13" fillId="2" borderId="3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</cellXfs>
  <cellStyles count="14">
    <cellStyle name="Normal" xfId="0" builtinId="0"/>
    <cellStyle name="Normal 12" xfId="4"/>
    <cellStyle name="Normal 13" xfId="5"/>
    <cellStyle name="Normal 15" xfId="6"/>
    <cellStyle name="Normal 16" xfId="7"/>
    <cellStyle name="Normal 17" xfId="8"/>
    <cellStyle name="Normal 19" xfId="9"/>
    <cellStyle name="Normal 2" xfId="1"/>
    <cellStyle name="Normal 3" xfId="3"/>
    <cellStyle name="Normal 4" xfId="10"/>
    <cellStyle name="Normal 5" xfId="2"/>
    <cellStyle name="Normal 6" xfId="11"/>
    <cellStyle name="Normal 7" xfId="12"/>
    <cellStyle name="Нормален 2" xfId="13"/>
  </cellStyles>
  <dxfs count="18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9"/>
  <sheetViews>
    <sheetView workbookViewId="0">
      <selection activeCell="I15" sqref="I15"/>
    </sheetView>
  </sheetViews>
  <sheetFormatPr defaultRowHeight="12.75" x14ac:dyDescent="0.2"/>
  <cols>
    <col min="1" max="1" width="12.7109375" customWidth="1"/>
    <col min="2" max="2" width="11.28515625" customWidth="1"/>
    <col min="3" max="3" width="13.28515625" customWidth="1"/>
    <col min="4" max="4" width="14.85546875" style="34" customWidth="1"/>
    <col min="5" max="5" width="16.5703125" customWidth="1"/>
  </cols>
  <sheetData>
    <row r="1" spans="1:5" ht="12.75" customHeight="1" x14ac:dyDescent="0.2">
      <c r="A1" s="64" t="s">
        <v>18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25.5" x14ac:dyDescent="0.2">
      <c r="A3" s="67" t="s">
        <v>0</v>
      </c>
      <c r="B3" s="67" t="s">
        <v>1</v>
      </c>
      <c r="C3" s="67" t="s">
        <v>2</v>
      </c>
      <c r="D3" s="29" t="s">
        <v>3</v>
      </c>
      <c r="E3" s="11" t="s">
        <v>4</v>
      </c>
    </row>
    <row r="4" spans="1:5" ht="26.25" customHeight="1" x14ac:dyDescent="0.2">
      <c r="A4" s="68"/>
      <c r="B4" s="68"/>
      <c r="C4" s="68"/>
      <c r="D4" s="39" t="s">
        <v>15</v>
      </c>
      <c r="E4" s="1" t="s">
        <v>5</v>
      </c>
    </row>
    <row r="5" spans="1:5" ht="14.25" customHeight="1" thickBot="1" x14ac:dyDescent="0.25">
      <c r="A5" s="69"/>
      <c r="B5" s="69"/>
      <c r="C5" s="69"/>
      <c r="D5" s="30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53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44197</v>
      </c>
      <c r="D7" s="60">
        <v>17.8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44198</v>
      </c>
      <c r="D8" s="60">
        <v>28.06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44199</v>
      </c>
      <c r="D9" s="60">
        <v>26.11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44200</v>
      </c>
      <c r="D10" s="60">
        <v>22.94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44201</v>
      </c>
      <c r="D11" s="60">
        <v>31.44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44202</v>
      </c>
      <c r="D12" s="60">
        <v>29.65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44203</v>
      </c>
      <c r="D13" s="60">
        <v>42.69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44204</v>
      </c>
      <c r="D14" s="60">
        <v>17.829999999999998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44205</v>
      </c>
      <c r="D15" s="60">
        <v>15.59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44206</v>
      </c>
      <c r="D16" s="60">
        <v>14.54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44207</v>
      </c>
      <c r="D17" s="60">
        <v>14.51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44208</v>
      </c>
      <c r="D18" s="60">
        <v>14.51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44209</v>
      </c>
      <c r="D19" s="60">
        <v>14.52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44210</v>
      </c>
      <c r="D20" s="60">
        <v>14.51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44211</v>
      </c>
      <c r="D21" s="60">
        <v>25.52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44212</v>
      </c>
      <c r="D22" s="60">
        <v>19.78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44213</v>
      </c>
      <c r="D23" s="60">
        <v>42.59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44214</v>
      </c>
      <c r="D24" s="60">
        <v>28.88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44215</v>
      </c>
      <c r="D25" s="60">
        <v>34.68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44216</v>
      </c>
      <c r="D26" s="60">
        <v>47.25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44217</v>
      </c>
      <c r="D27" s="60">
        <v>44.15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44218</v>
      </c>
      <c r="D28" s="60">
        <v>54.09</v>
      </c>
      <c r="E28" s="16">
        <f t="shared" si="0"/>
        <v>1.0818000000000001</v>
      </c>
    </row>
    <row r="29" spans="1:5" x14ac:dyDescent="0.2">
      <c r="A29" s="15" t="s">
        <v>14</v>
      </c>
      <c r="B29" s="4" t="s">
        <v>6</v>
      </c>
      <c r="C29" s="3">
        <f t="shared" si="1"/>
        <v>44219</v>
      </c>
      <c r="D29" s="60">
        <v>53.89</v>
      </c>
      <c r="E29" s="16">
        <f t="shared" si="0"/>
        <v>1.0778000000000001</v>
      </c>
    </row>
    <row r="30" spans="1:5" x14ac:dyDescent="0.2">
      <c r="A30" s="15" t="s">
        <v>14</v>
      </c>
      <c r="B30" s="4" t="s">
        <v>6</v>
      </c>
      <c r="C30" s="3">
        <f t="shared" si="1"/>
        <v>44220</v>
      </c>
      <c r="D30" s="60">
        <v>18.18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44221</v>
      </c>
      <c r="D31" s="60">
        <v>14.59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44222</v>
      </c>
      <c r="D32" s="60">
        <v>26.47</v>
      </c>
      <c r="E32" s="16" t="str">
        <f t="shared" si="0"/>
        <v>-</v>
      </c>
    </row>
    <row r="33" spans="1:7" x14ac:dyDescent="0.2">
      <c r="A33" s="15" t="s">
        <v>14</v>
      </c>
      <c r="B33" s="4" t="s">
        <v>6</v>
      </c>
      <c r="C33" s="3">
        <f t="shared" si="1"/>
        <v>44223</v>
      </c>
      <c r="D33" s="60">
        <v>27.38</v>
      </c>
      <c r="E33" s="16" t="str">
        <f t="shared" si="0"/>
        <v>-</v>
      </c>
    </row>
    <row r="34" spans="1:7" x14ac:dyDescent="0.2">
      <c r="A34" s="15" t="s">
        <v>14</v>
      </c>
      <c r="B34" s="4" t="s">
        <v>6</v>
      </c>
      <c r="C34" s="3">
        <f t="shared" si="1"/>
        <v>44224</v>
      </c>
      <c r="D34" s="60">
        <v>14.96</v>
      </c>
      <c r="E34" s="16" t="str">
        <f t="shared" si="0"/>
        <v>-</v>
      </c>
    </row>
    <row r="35" spans="1:7" x14ac:dyDescent="0.2">
      <c r="A35" s="15" t="s">
        <v>14</v>
      </c>
      <c r="B35" s="4" t="s">
        <v>6</v>
      </c>
      <c r="C35" s="3">
        <f t="shared" si="1"/>
        <v>44225</v>
      </c>
      <c r="D35" s="60">
        <v>27.4</v>
      </c>
      <c r="E35" s="16" t="str">
        <f t="shared" si="0"/>
        <v>-</v>
      </c>
    </row>
    <row r="36" spans="1:7" x14ac:dyDescent="0.2">
      <c r="A36" s="15" t="s">
        <v>14</v>
      </c>
      <c r="B36" s="4" t="s">
        <v>6</v>
      </c>
      <c r="C36" s="3">
        <f t="shared" si="1"/>
        <v>44226</v>
      </c>
      <c r="D36" s="60">
        <v>40.82</v>
      </c>
      <c r="E36" s="16" t="str">
        <f t="shared" si="0"/>
        <v>-</v>
      </c>
    </row>
    <row r="37" spans="1:7" x14ac:dyDescent="0.2">
      <c r="A37" s="15" t="s">
        <v>14</v>
      </c>
      <c r="B37" s="4" t="s">
        <v>6</v>
      </c>
      <c r="C37" s="3">
        <f t="shared" si="1"/>
        <v>44227</v>
      </c>
      <c r="D37" s="60">
        <v>51.07</v>
      </c>
      <c r="E37" s="16">
        <f t="shared" si="0"/>
        <v>1.0214000000000001</v>
      </c>
    </row>
    <row r="38" spans="1:7" x14ac:dyDescent="0.2">
      <c r="A38" s="73" t="s">
        <v>7</v>
      </c>
      <c r="B38" s="74"/>
      <c r="C38" s="74"/>
      <c r="D38" s="75"/>
      <c r="E38" s="17">
        <f>COUNT(D7:D37)</f>
        <v>31</v>
      </c>
    </row>
    <row r="39" spans="1:7" x14ac:dyDescent="0.2">
      <c r="A39" s="73" t="s">
        <v>8</v>
      </c>
      <c r="B39" s="74"/>
      <c r="C39" s="74"/>
      <c r="D39" s="75"/>
      <c r="E39" s="17">
        <f>COUNT(D7:D37)</f>
        <v>31</v>
      </c>
    </row>
    <row r="40" spans="1:7" x14ac:dyDescent="0.2">
      <c r="A40" s="73" t="s">
        <v>9</v>
      </c>
      <c r="B40" s="74"/>
      <c r="C40" s="74"/>
      <c r="D40" s="75"/>
      <c r="E40" s="17">
        <f>COUNT(E7:E37)</f>
        <v>3</v>
      </c>
    </row>
    <row r="41" spans="1:7" x14ac:dyDescent="0.2">
      <c r="A41" s="73" t="s">
        <v>10</v>
      </c>
      <c r="B41" s="74"/>
      <c r="C41" s="74"/>
      <c r="D41" s="75"/>
      <c r="E41" s="17">
        <f>COUNT(E7:E37)</f>
        <v>3</v>
      </c>
    </row>
    <row r="42" spans="1:7" x14ac:dyDescent="0.2">
      <c r="A42" s="73" t="s">
        <v>11</v>
      </c>
      <c r="B42" s="74"/>
      <c r="C42" s="74"/>
      <c r="D42" s="75"/>
      <c r="E42" s="18">
        <f>AVERAGE(D7:D37)</f>
        <v>28.270967741935486</v>
      </c>
    </row>
    <row r="43" spans="1:7" ht="13.5" thickBot="1" x14ac:dyDescent="0.25">
      <c r="A43" s="70" t="s">
        <v>12</v>
      </c>
      <c r="B43" s="71"/>
      <c r="C43" s="71"/>
      <c r="D43" s="72"/>
      <c r="E43" s="19">
        <f>(E38/31)*100</f>
        <v>100</v>
      </c>
    </row>
    <row r="44" spans="1:7" x14ac:dyDescent="0.2">
      <c r="A44" s="5"/>
      <c r="B44" s="5"/>
      <c r="C44" s="5"/>
      <c r="D44" s="32"/>
      <c r="E44" s="5"/>
    </row>
    <row r="45" spans="1:7" x14ac:dyDescent="0.2">
      <c r="A45" s="35"/>
      <c r="B45" s="35"/>
      <c r="C45" s="35"/>
      <c r="D45" s="36"/>
      <c r="E45" s="35"/>
      <c r="F45" s="37"/>
      <c r="G45" s="37"/>
    </row>
    <row r="46" spans="1:7" x14ac:dyDescent="0.2">
      <c r="A46" s="37"/>
      <c r="B46" s="37"/>
      <c r="C46" s="37"/>
      <c r="D46" s="36"/>
      <c r="E46" s="37"/>
      <c r="F46" s="37"/>
      <c r="G46" s="37"/>
    </row>
    <row r="47" spans="1:7" x14ac:dyDescent="0.2">
      <c r="A47" s="37"/>
      <c r="B47" s="37"/>
      <c r="C47" s="37"/>
      <c r="D47" s="36"/>
      <c r="E47" s="37"/>
      <c r="F47" s="37"/>
      <c r="G47" s="37"/>
    </row>
    <row r="48" spans="1:7" x14ac:dyDescent="0.2">
      <c r="A48" s="37"/>
      <c r="B48" s="37"/>
      <c r="C48" s="37"/>
      <c r="D48" s="36"/>
      <c r="E48" s="37"/>
      <c r="F48" s="37"/>
      <c r="G48" s="37"/>
    </row>
    <row r="49" spans="2:6" x14ac:dyDescent="0.2">
      <c r="B49" s="6"/>
      <c r="C49" s="6"/>
      <c r="D49" s="33"/>
      <c r="E49" s="6"/>
      <c r="F49" s="37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48"/>
  <sheetViews>
    <sheetView workbookViewId="0">
      <selection activeCell="H22" sqref="H22"/>
    </sheetView>
  </sheetViews>
  <sheetFormatPr defaultRowHeight="12.75" x14ac:dyDescent="0.2"/>
  <cols>
    <col min="1" max="1" width="12.140625" customWidth="1"/>
    <col min="2" max="2" width="11.28515625" customWidth="1"/>
    <col min="3" max="3" width="15" customWidth="1"/>
    <col min="4" max="4" width="15.140625" customWidth="1"/>
    <col min="5" max="5" width="14.7109375" customWidth="1"/>
  </cols>
  <sheetData>
    <row r="1" spans="1:5" ht="12.75" customHeight="1" x14ac:dyDescent="0.2">
      <c r="A1" s="64" t="s">
        <v>18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25.5" x14ac:dyDescent="0.2">
      <c r="A3" s="67" t="s">
        <v>0</v>
      </c>
      <c r="B3" s="67" t="s">
        <v>1</v>
      </c>
      <c r="C3" s="67" t="s">
        <v>2</v>
      </c>
      <c r="D3" s="63" t="s">
        <v>3</v>
      </c>
      <c r="E3" s="11" t="s">
        <v>4</v>
      </c>
    </row>
    <row r="4" spans="1:5" ht="25.5" x14ac:dyDescent="0.2">
      <c r="A4" s="68"/>
      <c r="B4" s="68"/>
      <c r="C4" s="68"/>
      <c r="D4" s="43" t="s">
        <v>15</v>
      </c>
      <c r="E4" s="1" t="s">
        <v>5</v>
      </c>
    </row>
    <row r="5" spans="1:5" ht="15" thickBot="1" x14ac:dyDescent="0.25">
      <c r="A5" s="69"/>
      <c r="B5" s="69"/>
      <c r="C5" s="69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9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44470</v>
      </c>
      <c r="D7" s="60">
        <v>16.72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44471</v>
      </c>
      <c r="D8" s="60">
        <v>22.65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44472</v>
      </c>
      <c r="D9" s="60">
        <v>10.24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44473</v>
      </c>
      <c r="D10" s="60">
        <v>8.61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44474</v>
      </c>
      <c r="D11" s="60">
        <v>17.760000000000002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44475</v>
      </c>
      <c r="D12" s="60">
        <v>17.93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44476</v>
      </c>
      <c r="D13" s="60">
        <v>17.809999999999999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44477</v>
      </c>
      <c r="D14" s="60">
        <v>22.53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44478</v>
      </c>
      <c r="D15" s="60">
        <v>14.59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44479</v>
      </c>
      <c r="D16" s="60">
        <v>13.75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44480</v>
      </c>
      <c r="D17" s="60">
        <v>34.99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44481</v>
      </c>
      <c r="D18" s="60">
        <v>21.9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44482</v>
      </c>
      <c r="D19" s="60">
        <v>9.86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44483</v>
      </c>
      <c r="D20" s="60">
        <v>12.1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44484</v>
      </c>
      <c r="D21" s="60">
        <v>16.28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44485</v>
      </c>
      <c r="D22" s="60">
        <v>17.71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44486</v>
      </c>
      <c r="D23" s="60">
        <v>16.84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44487</v>
      </c>
      <c r="D24" s="60">
        <v>15.21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44488</v>
      </c>
      <c r="D25" s="60">
        <v>25.29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44489</v>
      </c>
      <c r="D26" s="60">
        <v>13.66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44490</v>
      </c>
      <c r="D27" s="60">
        <v>13.58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44491</v>
      </c>
      <c r="D28" s="60">
        <v>19.239999999999998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44492</v>
      </c>
      <c r="D29" s="60">
        <v>30.75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44493</v>
      </c>
      <c r="D30" s="60">
        <v>27.12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44494</v>
      </c>
      <c r="D31" s="60">
        <v>10.73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44495</v>
      </c>
      <c r="D32" s="60">
        <v>8.6300000000000008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44496</v>
      </c>
      <c r="D33" s="60">
        <v>8.61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44497</v>
      </c>
      <c r="D34" s="60">
        <v>16.059999999999999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44498</v>
      </c>
      <c r="D35" s="60"/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44499</v>
      </c>
      <c r="D36" s="60"/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44500</v>
      </c>
      <c r="D37" s="60"/>
      <c r="E37" s="16" t="str">
        <f t="shared" si="0"/>
        <v>-</v>
      </c>
    </row>
    <row r="38" spans="1:5" x14ac:dyDescent="0.2">
      <c r="A38" s="73" t="s">
        <v>7</v>
      </c>
      <c r="B38" s="74"/>
      <c r="C38" s="74"/>
      <c r="D38" s="75"/>
      <c r="E38" s="17">
        <f>COUNT(D7:D37)</f>
        <v>28</v>
      </c>
    </row>
    <row r="39" spans="1:5" x14ac:dyDescent="0.2">
      <c r="A39" s="73" t="s">
        <v>8</v>
      </c>
      <c r="B39" s="74"/>
      <c r="C39" s="74"/>
      <c r="D39" s="75"/>
      <c r="E39" s="17">
        <f>'M9'!E38+'M10'!E38</f>
        <v>297</v>
      </c>
    </row>
    <row r="40" spans="1:5" x14ac:dyDescent="0.2">
      <c r="A40" s="73" t="s">
        <v>9</v>
      </c>
      <c r="B40" s="74"/>
      <c r="C40" s="74"/>
      <c r="D40" s="75"/>
      <c r="E40" s="17">
        <f>COUNT(E7:E37)</f>
        <v>0</v>
      </c>
    </row>
    <row r="41" spans="1:5" x14ac:dyDescent="0.2">
      <c r="A41" s="73" t="s">
        <v>10</v>
      </c>
      <c r="B41" s="74"/>
      <c r="C41" s="74"/>
      <c r="D41" s="75"/>
      <c r="E41" s="17">
        <f>'M9'!E40+'M10'!E40</f>
        <v>6</v>
      </c>
    </row>
    <row r="42" spans="1:5" x14ac:dyDescent="0.2">
      <c r="A42" s="73" t="s">
        <v>11</v>
      </c>
      <c r="B42" s="74"/>
      <c r="C42" s="74"/>
      <c r="D42" s="75"/>
      <c r="E42" s="18">
        <f>AVERAGE(D7:D37)</f>
        <v>17.183928571428574</v>
      </c>
    </row>
    <row r="43" spans="1:5" ht="13.5" thickBot="1" x14ac:dyDescent="0.25">
      <c r="A43" s="70" t="s">
        <v>12</v>
      </c>
      <c r="B43" s="71"/>
      <c r="C43" s="71"/>
      <c r="D43" s="72"/>
      <c r="E43" s="19">
        <f>(E38/31)*100</f>
        <v>90.322580645161281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42"/>
  <sheetViews>
    <sheetView workbookViewId="0">
      <selection activeCell="I21" sqref="I21"/>
    </sheetView>
  </sheetViews>
  <sheetFormatPr defaultRowHeight="12.75" x14ac:dyDescent="0.2"/>
  <cols>
    <col min="1" max="1" width="12.5703125" customWidth="1"/>
    <col min="2" max="2" width="11.42578125" customWidth="1"/>
    <col min="3" max="3" width="14.42578125" customWidth="1"/>
    <col min="4" max="5" width="15.7109375" customWidth="1"/>
  </cols>
  <sheetData>
    <row r="1" spans="1:5" ht="12.75" customHeight="1" x14ac:dyDescent="0.2">
      <c r="A1" s="64" t="s">
        <v>18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25.5" x14ac:dyDescent="0.2">
      <c r="A3" s="67" t="s">
        <v>0</v>
      </c>
      <c r="B3" s="67" t="s">
        <v>1</v>
      </c>
      <c r="C3" s="67" t="s">
        <v>2</v>
      </c>
      <c r="D3" s="11" t="s">
        <v>3</v>
      </c>
      <c r="E3" s="11" t="s">
        <v>4</v>
      </c>
    </row>
    <row r="4" spans="1:5" ht="25.5" x14ac:dyDescent="0.2">
      <c r="A4" s="68"/>
      <c r="B4" s="68"/>
      <c r="C4" s="68"/>
      <c r="D4" s="43" t="s">
        <v>15</v>
      </c>
      <c r="E4" s="1" t="s">
        <v>5</v>
      </c>
    </row>
    <row r="5" spans="1:5" ht="15" thickBot="1" x14ac:dyDescent="0.25">
      <c r="A5" s="69"/>
      <c r="B5" s="69"/>
      <c r="C5" s="69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44501</v>
      </c>
      <c r="D7" s="60"/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44502</v>
      </c>
      <c r="D8" s="60">
        <v>18.97</v>
      </c>
      <c r="E8" s="16" t="str">
        <f t="shared" ref="E8:E36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6" si="1">C8+1</f>
        <v>44503</v>
      </c>
      <c r="D9" s="60">
        <v>21.37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44504</v>
      </c>
      <c r="D10" s="60">
        <v>21.33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44505</v>
      </c>
      <c r="D11" s="60">
        <v>22.02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44506</v>
      </c>
      <c r="D12" s="60">
        <v>24.28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44507</v>
      </c>
      <c r="D13" s="60">
        <v>36.85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44508</v>
      </c>
      <c r="D14" s="60">
        <v>23.04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44509</v>
      </c>
      <c r="D15" s="60">
        <v>29.85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44510</v>
      </c>
      <c r="D16" s="60">
        <v>16.53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44511</v>
      </c>
      <c r="D17" s="60">
        <v>14.54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44512</v>
      </c>
      <c r="D18" s="60">
        <v>13.42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44513</v>
      </c>
      <c r="D19" s="60">
        <v>23.79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44514</v>
      </c>
      <c r="D20" s="60">
        <v>22.92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44515</v>
      </c>
      <c r="D21" s="60">
        <v>28.1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44516</v>
      </c>
      <c r="D22" s="60">
        <v>35.56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44517</v>
      </c>
      <c r="D23" s="60">
        <v>19.84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44518</v>
      </c>
      <c r="D24" s="60">
        <v>11.19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44519</v>
      </c>
      <c r="D25" s="60">
        <v>22.96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44520</v>
      </c>
      <c r="D26" s="60">
        <v>27.01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44521</v>
      </c>
      <c r="D27" s="60">
        <v>37.83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44522</v>
      </c>
      <c r="D28" s="60">
        <v>36.74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44523</v>
      </c>
      <c r="D29" s="60">
        <v>40.35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44524</v>
      </c>
      <c r="D30" s="60">
        <v>28.9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44525</v>
      </c>
      <c r="D31" s="60">
        <v>10.79</v>
      </c>
      <c r="E31" s="16" t="s">
        <v>13</v>
      </c>
    </row>
    <row r="32" spans="1:5" x14ac:dyDescent="0.2">
      <c r="A32" s="15" t="s">
        <v>14</v>
      </c>
      <c r="B32" s="4" t="s">
        <v>6</v>
      </c>
      <c r="C32" s="3">
        <f t="shared" si="1"/>
        <v>44526</v>
      </c>
      <c r="D32" s="60">
        <v>25.95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44527</v>
      </c>
      <c r="D33" s="60">
        <v>33.840000000000003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44528</v>
      </c>
      <c r="D34" s="60">
        <v>23.93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44529</v>
      </c>
      <c r="D35" s="60">
        <v>11.03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44530</v>
      </c>
      <c r="D36" s="60">
        <v>56.7</v>
      </c>
      <c r="E36" s="16">
        <f t="shared" si="0"/>
        <v>1.1340000000000001</v>
      </c>
    </row>
    <row r="37" spans="1:5" x14ac:dyDescent="0.2">
      <c r="A37" s="73" t="s">
        <v>7</v>
      </c>
      <c r="B37" s="74"/>
      <c r="C37" s="74"/>
      <c r="D37" s="75"/>
      <c r="E37" s="17">
        <f>COUNT(D7:D36)</f>
        <v>29</v>
      </c>
    </row>
    <row r="38" spans="1:5" x14ac:dyDescent="0.2">
      <c r="A38" s="73" t="s">
        <v>8</v>
      </c>
      <c r="B38" s="74"/>
      <c r="C38" s="74"/>
      <c r="D38" s="75"/>
      <c r="E38" s="17">
        <f>'M10'!E39+'M11'!E37</f>
        <v>326</v>
      </c>
    </row>
    <row r="39" spans="1:5" x14ac:dyDescent="0.2">
      <c r="A39" s="73" t="s">
        <v>9</v>
      </c>
      <c r="B39" s="74"/>
      <c r="C39" s="74"/>
      <c r="D39" s="75"/>
      <c r="E39" s="17">
        <f>COUNT(E7:E36)</f>
        <v>1</v>
      </c>
    </row>
    <row r="40" spans="1:5" x14ac:dyDescent="0.2">
      <c r="A40" s="73" t="s">
        <v>10</v>
      </c>
      <c r="B40" s="74"/>
      <c r="C40" s="74"/>
      <c r="D40" s="75"/>
      <c r="E40" s="17">
        <f>'M10'!E41+'M11'!E39</f>
        <v>7</v>
      </c>
    </row>
    <row r="41" spans="1:5" x14ac:dyDescent="0.2">
      <c r="A41" s="73" t="s">
        <v>11</v>
      </c>
      <c r="B41" s="74"/>
      <c r="C41" s="74"/>
      <c r="D41" s="75"/>
      <c r="E41" s="18">
        <f>AVERAGE(D7:D36)</f>
        <v>25.504482758620686</v>
      </c>
    </row>
    <row r="42" spans="1:5" ht="13.5" thickBot="1" x14ac:dyDescent="0.25">
      <c r="A42" s="70" t="s">
        <v>12</v>
      </c>
      <c r="B42" s="71"/>
      <c r="C42" s="71"/>
      <c r="D42" s="72"/>
      <c r="E42" s="19">
        <f>(E37/30)*100</f>
        <v>96.666666666666671</v>
      </c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43"/>
  <sheetViews>
    <sheetView tabSelected="1" workbookViewId="0">
      <selection activeCell="I13" sqref="I13"/>
    </sheetView>
  </sheetViews>
  <sheetFormatPr defaultRowHeight="12.75" x14ac:dyDescent="0.2"/>
  <cols>
    <col min="1" max="1" width="13.7109375" customWidth="1"/>
    <col min="2" max="2" width="11.7109375" customWidth="1"/>
    <col min="3" max="3" width="15" customWidth="1"/>
    <col min="4" max="4" width="15.5703125" style="38" customWidth="1"/>
    <col min="5" max="5" width="14.7109375" customWidth="1"/>
  </cols>
  <sheetData>
    <row r="1" spans="1:7" x14ac:dyDescent="0.2">
      <c r="A1" s="64" t="s">
        <v>18</v>
      </c>
      <c r="B1" s="65"/>
      <c r="C1" s="65"/>
      <c r="D1" s="65"/>
      <c r="E1" s="65"/>
    </row>
    <row r="2" spans="1:7" ht="13.5" thickBot="1" x14ac:dyDescent="0.25">
      <c r="A2" s="66"/>
      <c r="B2" s="65"/>
      <c r="C2" s="65"/>
      <c r="D2" s="65"/>
      <c r="E2" s="65"/>
    </row>
    <row r="3" spans="1:7" ht="25.5" x14ac:dyDescent="0.2">
      <c r="A3" s="67" t="s">
        <v>0</v>
      </c>
      <c r="B3" s="67" t="s">
        <v>1</v>
      </c>
      <c r="C3" s="67" t="s">
        <v>2</v>
      </c>
      <c r="D3" s="29" t="s">
        <v>3</v>
      </c>
      <c r="E3" s="11" t="s">
        <v>4</v>
      </c>
    </row>
    <row r="4" spans="1:7" ht="25.5" x14ac:dyDescent="0.2">
      <c r="A4" s="68"/>
      <c r="B4" s="68"/>
      <c r="C4" s="68"/>
      <c r="D4" s="39" t="s">
        <v>17</v>
      </c>
      <c r="E4" s="1" t="s">
        <v>5</v>
      </c>
    </row>
    <row r="5" spans="1:7" ht="15" thickBot="1" x14ac:dyDescent="0.25">
      <c r="A5" s="69"/>
      <c r="B5" s="69"/>
      <c r="C5" s="69"/>
      <c r="D5" s="40"/>
      <c r="E5" s="42" t="s">
        <v>16</v>
      </c>
    </row>
    <row r="6" spans="1:7" x14ac:dyDescent="0.2">
      <c r="A6" s="13">
        <v>1</v>
      </c>
      <c r="B6" s="9">
        <v>2</v>
      </c>
      <c r="C6" s="9">
        <v>3</v>
      </c>
      <c r="D6" s="31">
        <v>4</v>
      </c>
      <c r="E6" s="14">
        <v>5</v>
      </c>
    </row>
    <row r="7" spans="1:7" x14ac:dyDescent="0.2">
      <c r="A7" s="15" t="s">
        <v>14</v>
      </c>
      <c r="B7" s="2" t="s">
        <v>6</v>
      </c>
      <c r="C7" s="3">
        <v>44531</v>
      </c>
      <c r="D7" s="60">
        <v>17.59</v>
      </c>
      <c r="E7" s="16" t="str">
        <f>IF(D7&gt;50,D7/50,IF(D7&lt;=50,"-"))</f>
        <v>-</v>
      </c>
      <c r="G7" s="20"/>
    </row>
    <row r="8" spans="1:7" x14ac:dyDescent="0.2">
      <c r="A8" s="15" t="s">
        <v>14</v>
      </c>
      <c r="B8" s="4" t="s">
        <v>6</v>
      </c>
      <c r="C8" s="3">
        <f>C7+1</f>
        <v>44532</v>
      </c>
      <c r="D8" s="61">
        <v>12.73</v>
      </c>
      <c r="E8" s="16" t="str">
        <f t="shared" ref="E8:E37" si="0">IF(D8&gt;50,D8/50,IF(D8&lt;=50,"-"))</f>
        <v>-</v>
      </c>
      <c r="G8" s="20"/>
    </row>
    <row r="9" spans="1:7" x14ac:dyDescent="0.2">
      <c r="A9" s="15" t="s">
        <v>14</v>
      </c>
      <c r="B9" s="4" t="s">
        <v>6</v>
      </c>
      <c r="C9" s="3">
        <f t="shared" ref="C9:C37" si="1">C8+1</f>
        <v>44533</v>
      </c>
      <c r="D9" s="60">
        <v>19.36</v>
      </c>
      <c r="E9" s="16" t="str">
        <f t="shared" si="0"/>
        <v>-</v>
      </c>
      <c r="G9" s="20"/>
    </row>
    <row r="10" spans="1:7" x14ac:dyDescent="0.2">
      <c r="A10" s="15" t="s">
        <v>14</v>
      </c>
      <c r="B10" s="4" t="s">
        <v>6</v>
      </c>
      <c r="C10" s="3">
        <f t="shared" si="1"/>
        <v>44534</v>
      </c>
      <c r="D10" s="60">
        <v>14.11</v>
      </c>
      <c r="E10" s="16" t="str">
        <f t="shared" si="0"/>
        <v>-</v>
      </c>
      <c r="G10" s="20"/>
    </row>
    <row r="11" spans="1:7" x14ac:dyDescent="0.2">
      <c r="A11" s="15" t="s">
        <v>14</v>
      </c>
      <c r="B11" s="4" t="s">
        <v>6</v>
      </c>
      <c r="C11" s="3">
        <f t="shared" si="1"/>
        <v>44535</v>
      </c>
      <c r="D11" s="60">
        <v>9.1300000000000008</v>
      </c>
      <c r="E11" s="16" t="str">
        <f t="shared" si="0"/>
        <v>-</v>
      </c>
      <c r="G11" s="20"/>
    </row>
    <row r="12" spans="1:7" x14ac:dyDescent="0.2">
      <c r="A12" s="15" t="s">
        <v>14</v>
      </c>
      <c r="B12" s="4" t="s">
        <v>6</v>
      </c>
      <c r="C12" s="3">
        <f t="shared" si="1"/>
        <v>44536</v>
      </c>
      <c r="D12" s="60">
        <v>31.73</v>
      </c>
      <c r="E12" s="16" t="str">
        <f t="shared" ref="E12:E28" si="2">IF(D12&gt;50,D12/50,IF(D12&lt;=50,"-"))</f>
        <v>-</v>
      </c>
      <c r="G12" s="20"/>
    </row>
    <row r="13" spans="1:7" x14ac:dyDescent="0.2">
      <c r="A13" s="15" t="s">
        <v>14</v>
      </c>
      <c r="B13" s="4" t="s">
        <v>6</v>
      </c>
      <c r="C13" s="3">
        <f t="shared" si="1"/>
        <v>44537</v>
      </c>
      <c r="D13" s="60">
        <v>24.82</v>
      </c>
      <c r="E13" s="16" t="str">
        <f t="shared" si="2"/>
        <v>-</v>
      </c>
      <c r="G13" s="20"/>
    </row>
    <row r="14" spans="1:7" x14ac:dyDescent="0.2">
      <c r="A14" s="15" t="s">
        <v>14</v>
      </c>
      <c r="B14" s="4" t="s">
        <v>6</v>
      </c>
      <c r="C14" s="3">
        <f t="shared" si="1"/>
        <v>44538</v>
      </c>
      <c r="D14" s="60">
        <v>12.33</v>
      </c>
      <c r="E14" s="16" t="str">
        <f t="shared" si="2"/>
        <v>-</v>
      </c>
      <c r="G14" s="20"/>
    </row>
    <row r="15" spans="1:7" x14ac:dyDescent="0.2">
      <c r="A15" s="15" t="s">
        <v>14</v>
      </c>
      <c r="B15" s="4" t="s">
        <v>6</v>
      </c>
      <c r="C15" s="3">
        <f t="shared" si="1"/>
        <v>44539</v>
      </c>
      <c r="D15" s="60">
        <v>12.38</v>
      </c>
      <c r="E15" s="16" t="str">
        <f t="shared" si="2"/>
        <v>-</v>
      </c>
      <c r="G15" s="20"/>
    </row>
    <row r="16" spans="1:7" x14ac:dyDescent="0.2">
      <c r="A16" s="15" t="s">
        <v>14</v>
      </c>
      <c r="B16" s="4" t="s">
        <v>6</v>
      </c>
      <c r="C16" s="3">
        <f t="shared" si="1"/>
        <v>44540</v>
      </c>
      <c r="D16" s="60">
        <v>30.74</v>
      </c>
      <c r="E16" s="16" t="str">
        <f t="shared" si="2"/>
        <v>-</v>
      </c>
      <c r="G16" s="20"/>
    </row>
    <row r="17" spans="1:7" x14ac:dyDescent="0.2">
      <c r="A17" s="15" t="s">
        <v>14</v>
      </c>
      <c r="B17" s="4" t="s">
        <v>6</v>
      </c>
      <c r="C17" s="3">
        <f t="shared" si="1"/>
        <v>44541</v>
      </c>
      <c r="D17" s="60">
        <v>14.99</v>
      </c>
      <c r="E17" s="16" t="str">
        <f t="shared" si="2"/>
        <v>-</v>
      </c>
      <c r="G17" s="20"/>
    </row>
    <row r="18" spans="1:7" x14ac:dyDescent="0.2">
      <c r="A18" s="15" t="s">
        <v>14</v>
      </c>
      <c r="B18" s="4" t="s">
        <v>6</v>
      </c>
      <c r="C18" s="3">
        <f t="shared" si="1"/>
        <v>44542</v>
      </c>
      <c r="D18" s="60">
        <v>21.76</v>
      </c>
      <c r="E18" s="16" t="str">
        <f t="shared" si="2"/>
        <v>-</v>
      </c>
      <c r="G18" s="20"/>
    </row>
    <row r="19" spans="1:7" x14ac:dyDescent="0.2">
      <c r="A19" s="15" t="s">
        <v>14</v>
      </c>
      <c r="B19" s="4" t="s">
        <v>6</v>
      </c>
      <c r="C19" s="3">
        <f t="shared" si="1"/>
        <v>44543</v>
      </c>
      <c r="D19" s="60">
        <v>14.34</v>
      </c>
      <c r="E19" s="16" t="str">
        <f t="shared" si="2"/>
        <v>-</v>
      </c>
    </row>
    <row r="20" spans="1:7" x14ac:dyDescent="0.2">
      <c r="A20" s="15" t="s">
        <v>14</v>
      </c>
      <c r="B20" s="4" t="s">
        <v>6</v>
      </c>
      <c r="C20" s="3">
        <f t="shared" si="1"/>
        <v>44544</v>
      </c>
      <c r="D20" s="60">
        <v>9.1199999999999992</v>
      </c>
      <c r="E20" s="16" t="str">
        <f t="shared" si="2"/>
        <v>-</v>
      </c>
    </row>
    <row r="21" spans="1:7" x14ac:dyDescent="0.2">
      <c r="A21" s="15" t="s">
        <v>14</v>
      </c>
      <c r="B21" s="4" t="s">
        <v>6</v>
      </c>
      <c r="C21" s="3">
        <f t="shared" si="1"/>
        <v>44545</v>
      </c>
      <c r="D21" s="60">
        <v>8.61</v>
      </c>
      <c r="E21" s="16" t="str">
        <f t="shared" si="2"/>
        <v>-</v>
      </c>
      <c r="G21" s="20"/>
    </row>
    <row r="22" spans="1:7" x14ac:dyDescent="0.2">
      <c r="A22" s="15" t="s">
        <v>14</v>
      </c>
      <c r="B22" s="4" t="s">
        <v>6</v>
      </c>
      <c r="C22" s="3">
        <f t="shared" si="1"/>
        <v>44546</v>
      </c>
      <c r="D22" s="60">
        <v>8.61</v>
      </c>
      <c r="E22" s="16" t="str">
        <f t="shared" si="2"/>
        <v>-</v>
      </c>
      <c r="G22" s="20"/>
    </row>
    <row r="23" spans="1:7" x14ac:dyDescent="0.2">
      <c r="A23" s="15" t="s">
        <v>14</v>
      </c>
      <c r="B23" s="4" t="s">
        <v>6</v>
      </c>
      <c r="C23" s="3">
        <f t="shared" si="1"/>
        <v>44547</v>
      </c>
      <c r="D23" s="60">
        <v>11.19</v>
      </c>
      <c r="E23" s="16" t="str">
        <f t="shared" si="2"/>
        <v>-</v>
      </c>
      <c r="G23" s="20"/>
    </row>
    <row r="24" spans="1:7" x14ac:dyDescent="0.2">
      <c r="A24" s="15" t="s">
        <v>14</v>
      </c>
      <c r="B24" s="4" t="s">
        <v>6</v>
      </c>
      <c r="C24" s="3">
        <f t="shared" si="1"/>
        <v>44548</v>
      </c>
      <c r="D24" s="61">
        <v>24.92</v>
      </c>
      <c r="E24" s="16" t="str">
        <f t="shared" si="2"/>
        <v>-</v>
      </c>
      <c r="G24" s="20"/>
    </row>
    <row r="25" spans="1:7" x14ac:dyDescent="0.2">
      <c r="A25" s="15" t="s">
        <v>14</v>
      </c>
      <c r="B25" s="4" t="s">
        <v>6</v>
      </c>
      <c r="C25" s="3">
        <f t="shared" si="1"/>
        <v>44549</v>
      </c>
      <c r="D25" s="60">
        <v>18.73</v>
      </c>
      <c r="E25" s="16" t="str">
        <f t="shared" si="2"/>
        <v>-</v>
      </c>
      <c r="G25" s="20"/>
    </row>
    <row r="26" spans="1:7" x14ac:dyDescent="0.2">
      <c r="A26" s="15" t="s">
        <v>14</v>
      </c>
      <c r="B26" s="4" t="s">
        <v>6</v>
      </c>
      <c r="C26" s="3">
        <f t="shared" si="1"/>
        <v>44550</v>
      </c>
      <c r="D26" s="60">
        <v>19.63</v>
      </c>
      <c r="E26" s="16" t="str">
        <f t="shared" si="2"/>
        <v>-</v>
      </c>
      <c r="G26" s="20"/>
    </row>
    <row r="27" spans="1:7" x14ac:dyDescent="0.2">
      <c r="A27" s="15" t="s">
        <v>14</v>
      </c>
      <c r="B27" s="4" t="s">
        <v>6</v>
      </c>
      <c r="C27" s="3">
        <f t="shared" si="1"/>
        <v>44551</v>
      </c>
      <c r="D27" s="60">
        <v>16.059999999999999</v>
      </c>
      <c r="E27" s="16" t="str">
        <f t="shared" si="2"/>
        <v>-</v>
      </c>
      <c r="G27" s="20"/>
    </row>
    <row r="28" spans="1:7" x14ac:dyDescent="0.2">
      <c r="A28" s="15" t="s">
        <v>14</v>
      </c>
      <c r="B28" s="4" t="s">
        <v>6</v>
      </c>
      <c r="C28" s="3">
        <f t="shared" si="1"/>
        <v>44552</v>
      </c>
      <c r="D28" s="60">
        <v>9.4600000000000009</v>
      </c>
      <c r="E28" s="16" t="str">
        <f t="shared" si="2"/>
        <v>-</v>
      </c>
      <c r="G28" s="20"/>
    </row>
    <row r="29" spans="1:7" x14ac:dyDescent="0.2">
      <c r="A29" s="15" t="s">
        <v>14</v>
      </c>
      <c r="B29" s="4" t="s">
        <v>6</v>
      </c>
      <c r="C29" s="3">
        <f t="shared" si="1"/>
        <v>44553</v>
      </c>
      <c r="D29" s="60">
        <v>32.25</v>
      </c>
      <c r="E29" s="16" t="str">
        <f t="shared" si="0"/>
        <v>-</v>
      </c>
      <c r="G29" s="20"/>
    </row>
    <row r="30" spans="1:7" x14ac:dyDescent="0.2">
      <c r="A30" s="15" t="s">
        <v>14</v>
      </c>
      <c r="B30" s="4" t="s">
        <v>6</v>
      </c>
      <c r="C30" s="3">
        <f t="shared" si="1"/>
        <v>44554</v>
      </c>
      <c r="D30" s="60">
        <v>39.11</v>
      </c>
      <c r="E30" s="16" t="str">
        <f t="shared" si="0"/>
        <v>-</v>
      </c>
      <c r="G30" s="20"/>
    </row>
    <row r="31" spans="1:7" x14ac:dyDescent="0.2">
      <c r="A31" s="15" t="s">
        <v>14</v>
      </c>
      <c r="B31" s="4" t="s">
        <v>6</v>
      </c>
      <c r="C31" s="3">
        <f t="shared" si="1"/>
        <v>44555</v>
      </c>
      <c r="D31" s="60">
        <v>32.630000000000003</v>
      </c>
      <c r="E31" s="16" t="str">
        <f t="shared" si="0"/>
        <v>-</v>
      </c>
      <c r="G31" s="20"/>
    </row>
    <row r="32" spans="1:7" x14ac:dyDescent="0.2">
      <c r="A32" s="15" t="s">
        <v>14</v>
      </c>
      <c r="B32" s="4" t="s">
        <v>6</v>
      </c>
      <c r="C32" s="3">
        <f t="shared" si="1"/>
        <v>44556</v>
      </c>
      <c r="D32" s="60">
        <v>28.63</v>
      </c>
      <c r="E32" s="16" t="str">
        <f t="shared" si="0"/>
        <v>-</v>
      </c>
      <c r="G32" s="20"/>
    </row>
    <row r="33" spans="1:7" x14ac:dyDescent="0.2">
      <c r="A33" s="15" t="s">
        <v>14</v>
      </c>
      <c r="B33" s="4" t="s">
        <v>6</v>
      </c>
      <c r="C33" s="3">
        <f t="shared" si="1"/>
        <v>44557</v>
      </c>
      <c r="D33" s="60">
        <v>39.15</v>
      </c>
      <c r="E33" s="16" t="str">
        <f t="shared" si="0"/>
        <v>-</v>
      </c>
      <c r="G33" s="20"/>
    </row>
    <row r="34" spans="1:7" x14ac:dyDescent="0.2">
      <c r="A34" s="15" t="s">
        <v>14</v>
      </c>
      <c r="B34" s="4" t="s">
        <v>6</v>
      </c>
      <c r="C34" s="3">
        <f t="shared" si="1"/>
        <v>44558</v>
      </c>
      <c r="D34" s="60">
        <v>42.9</v>
      </c>
      <c r="E34" s="16" t="str">
        <f t="shared" si="0"/>
        <v>-</v>
      </c>
      <c r="G34" s="20"/>
    </row>
    <row r="35" spans="1:7" x14ac:dyDescent="0.2">
      <c r="A35" s="15" t="s">
        <v>14</v>
      </c>
      <c r="B35" s="4" t="s">
        <v>6</v>
      </c>
      <c r="C35" s="3">
        <f t="shared" si="1"/>
        <v>44559</v>
      </c>
      <c r="D35" s="60">
        <v>18.34</v>
      </c>
      <c r="E35" s="16" t="str">
        <f t="shared" si="0"/>
        <v>-</v>
      </c>
      <c r="G35" s="20"/>
    </row>
    <row r="36" spans="1:7" x14ac:dyDescent="0.2">
      <c r="A36" s="15" t="s">
        <v>14</v>
      </c>
      <c r="B36" s="4" t="s">
        <v>6</v>
      </c>
      <c r="C36" s="3">
        <f t="shared" si="1"/>
        <v>44560</v>
      </c>
      <c r="D36" s="60">
        <v>10.42</v>
      </c>
      <c r="E36" s="16" t="str">
        <f t="shared" si="0"/>
        <v>-</v>
      </c>
      <c r="G36" s="20"/>
    </row>
    <row r="37" spans="1:7" x14ac:dyDescent="0.2">
      <c r="A37" s="15" t="s">
        <v>14</v>
      </c>
      <c r="B37" s="4" t="s">
        <v>6</v>
      </c>
      <c r="C37" s="3">
        <f t="shared" si="1"/>
        <v>44561</v>
      </c>
      <c r="D37" s="60">
        <v>8.74</v>
      </c>
      <c r="E37" s="16" t="str">
        <f t="shared" si="0"/>
        <v>-</v>
      </c>
      <c r="G37" s="20"/>
    </row>
    <row r="38" spans="1:7" x14ac:dyDescent="0.2">
      <c r="A38" s="73" t="s">
        <v>7</v>
      </c>
      <c r="B38" s="74"/>
      <c r="C38" s="74"/>
      <c r="D38" s="75"/>
      <c r="E38" s="17">
        <f>COUNT(D7:D37)</f>
        <v>31</v>
      </c>
    </row>
    <row r="39" spans="1:7" x14ac:dyDescent="0.2">
      <c r="A39" s="73" t="s">
        <v>8</v>
      </c>
      <c r="B39" s="74"/>
      <c r="C39" s="74"/>
      <c r="D39" s="75"/>
      <c r="E39" s="17">
        <f>'M11'!E38+'M12'!E38</f>
        <v>357</v>
      </c>
    </row>
    <row r="40" spans="1:7" x14ac:dyDescent="0.2">
      <c r="A40" s="73" t="s">
        <v>9</v>
      </c>
      <c r="B40" s="74"/>
      <c r="C40" s="74"/>
      <c r="D40" s="75"/>
      <c r="E40" s="17">
        <f>COUNT(E7:E37)</f>
        <v>0</v>
      </c>
    </row>
    <row r="41" spans="1:7" x14ac:dyDescent="0.2">
      <c r="A41" s="73" t="s">
        <v>10</v>
      </c>
      <c r="B41" s="74"/>
      <c r="C41" s="74"/>
      <c r="D41" s="75"/>
      <c r="E41" s="17">
        <f>'M11'!E40+'M12'!E40</f>
        <v>7</v>
      </c>
    </row>
    <row r="42" spans="1:7" x14ac:dyDescent="0.2">
      <c r="A42" s="73" t="s">
        <v>11</v>
      </c>
      <c r="B42" s="74"/>
      <c r="C42" s="74"/>
      <c r="D42" s="75"/>
      <c r="E42" s="18">
        <f>AVERAGE(D7:D37)</f>
        <v>19.822903225806453</v>
      </c>
    </row>
    <row r="43" spans="1:7" ht="13.5" thickBot="1" x14ac:dyDescent="0.25">
      <c r="A43" s="70" t="s">
        <v>12</v>
      </c>
      <c r="B43" s="71"/>
      <c r="C43" s="71"/>
      <c r="D43" s="72"/>
      <c r="E43" s="19">
        <f>(E38/31)*100</f>
        <v>100</v>
      </c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conditionalFormatting sqref="G7:G37">
    <cfRule type="cellIs" dxfId="17" priority="23" stopIfTrue="1" operator="greaterThanOrEqual">
      <formula>55</formula>
    </cfRule>
    <cfRule type="cellIs" dxfId="16" priority="24" stopIfTrue="1" operator="greaterThanOrEqual">
      <formula>50</formula>
    </cfRule>
  </conditionalFormatting>
  <conditionalFormatting sqref="D8">
    <cfRule type="cellIs" dxfId="7" priority="3" stopIfTrue="1" operator="greaterThanOrEqual">
      <formula>55</formula>
    </cfRule>
    <cfRule type="cellIs" dxfId="6" priority="4" stopIfTrue="1" operator="greaterThanOrEqual">
      <formula>50</formula>
    </cfRule>
  </conditionalFormatting>
  <conditionalFormatting sqref="D24">
    <cfRule type="cellIs" dxfId="3" priority="1" stopIfTrue="1" operator="greaterThanOrEqual">
      <formula>55</formula>
    </cfRule>
    <cfRule type="cellIs" dxfId="2" priority="2" stopIfTrue="1" operator="greaterThanOrEqual">
      <formula>50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46"/>
  <sheetViews>
    <sheetView workbookViewId="0">
      <selection activeCell="E36" sqref="E36"/>
    </sheetView>
  </sheetViews>
  <sheetFormatPr defaultRowHeight="12.75" x14ac:dyDescent="0.2"/>
  <cols>
    <col min="1" max="1" width="12.28515625" customWidth="1"/>
    <col min="2" max="2" width="10" customWidth="1"/>
    <col min="3" max="3" width="14" customWidth="1"/>
    <col min="4" max="4" width="16.140625" customWidth="1"/>
    <col min="5" max="5" width="14.28515625" customWidth="1"/>
  </cols>
  <sheetData>
    <row r="1" spans="1:5" ht="12.75" customHeight="1" x14ac:dyDescent="0.2">
      <c r="A1" s="64" t="s">
        <v>18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25.5" x14ac:dyDescent="0.2">
      <c r="A3" s="67" t="s">
        <v>0</v>
      </c>
      <c r="B3" s="67" t="s">
        <v>1</v>
      </c>
      <c r="C3" s="67" t="s">
        <v>2</v>
      </c>
      <c r="D3" s="11" t="s">
        <v>3</v>
      </c>
      <c r="E3" s="11" t="s">
        <v>4</v>
      </c>
    </row>
    <row r="4" spans="1:5" ht="25.5" x14ac:dyDescent="0.2">
      <c r="A4" s="68"/>
      <c r="B4" s="68"/>
      <c r="C4" s="68"/>
      <c r="D4" s="43" t="s">
        <v>15</v>
      </c>
      <c r="E4" s="1" t="s">
        <v>5</v>
      </c>
    </row>
    <row r="5" spans="1:5" ht="15" thickBot="1" x14ac:dyDescent="0.25">
      <c r="A5" s="69"/>
      <c r="B5" s="69"/>
      <c r="C5" s="69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48">
        <v>44228</v>
      </c>
      <c r="D7" s="60">
        <v>37.130000000000003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48">
        <f>C7+1</f>
        <v>44229</v>
      </c>
      <c r="D8" s="60">
        <v>17.579999999999998</v>
      </c>
      <c r="E8" s="16" t="str">
        <f t="shared" ref="E8:E34" si="0">IF(D8&gt;50,D8/50,IF(D8&lt;=50,"-"))</f>
        <v>-</v>
      </c>
    </row>
    <row r="9" spans="1:5" x14ac:dyDescent="0.2">
      <c r="A9" s="15" t="s">
        <v>14</v>
      </c>
      <c r="B9" s="4" t="s">
        <v>6</v>
      </c>
      <c r="C9" s="48">
        <f t="shared" ref="C9:C34" si="1">C8+1</f>
        <v>44230</v>
      </c>
      <c r="D9" s="60">
        <v>25.14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48">
        <f t="shared" si="1"/>
        <v>44231</v>
      </c>
      <c r="D10" s="60">
        <v>28.25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48">
        <f t="shared" si="1"/>
        <v>44232</v>
      </c>
      <c r="D11" s="60">
        <v>30.5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48">
        <f t="shared" si="1"/>
        <v>44233</v>
      </c>
      <c r="D12" s="60">
        <v>20.92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48">
        <f t="shared" si="1"/>
        <v>44234</v>
      </c>
      <c r="D13" s="60">
        <v>25.87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48">
        <f t="shared" si="1"/>
        <v>44235</v>
      </c>
      <c r="D14" s="60">
        <v>14.91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48">
        <f t="shared" si="1"/>
        <v>44236</v>
      </c>
      <c r="D15" s="60">
        <v>14.51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48">
        <f t="shared" si="1"/>
        <v>44237</v>
      </c>
      <c r="D16" s="60">
        <v>18.87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48">
        <f t="shared" si="1"/>
        <v>44238</v>
      </c>
      <c r="D17" s="60">
        <v>23.51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48">
        <f t="shared" si="1"/>
        <v>44239</v>
      </c>
      <c r="D18" s="60">
        <v>35.93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48">
        <f t="shared" si="1"/>
        <v>44240</v>
      </c>
      <c r="D19" s="60">
        <v>15.26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48">
        <f t="shared" si="1"/>
        <v>44241</v>
      </c>
      <c r="D20" s="60">
        <v>20.12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48">
        <f t="shared" si="1"/>
        <v>44242</v>
      </c>
      <c r="D21" s="60">
        <v>25.5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48">
        <f t="shared" si="1"/>
        <v>44243</v>
      </c>
      <c r="D22" s="60">
        <v>19.579999999999998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48">
        <f t="shared" si="1"/>
        <v>44244</v>
      </c>
      <c r="D23" s="60">
        <v>19.8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48">
        <f t="shared" si="1"/>
        <v>44245</v>
      </c>
      <c r="D24" s="60">
        <v>37.65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48">
        <f t="shared" si="1"/>
        <v>44246</v>
      </c>
      <c r="D25" s="60">
        <v>41.13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48">
        <f t="shared" si="1"/>
        <v>44247</v>
      </c>
      <c r="D26" s="60">
        <v>23.86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48">
        <f t="shared" si="1"/>
        <v>44248</v>
      </c>
      <c r="D27" s="60">
        <v>35.31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48">
        <f t="shared" si="1"/>
        <v>44249</v>
      </c>
      <c r="D28" s="60">
        <v>35.67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48">
        <f t="shared" si="1"/>
        <v>44250</v>
      </c>
      <c r="D29" s="60">
        <v>31.19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48">
        <f t="shared" si="1"/>
        <v>44251</v>
      </c>
      <c r="D30" s="60">
        <v>53.1</v>
      </c>
      <c r="E30" s="16">
        <f t="shared" si="0"/>
        <v>1.0620000000000001</v>
      </c>
    </row>
    <row r="31" spans="1:5" x14ac:dyDescent="0.2">
      <c r="A31" s="15" t="s">
        <v>14</v>
      </c>
      <c r="B31" s="4" t="s">
        <v>6</v>
      </c>
      <c r="C31" s="48">
        <f t="shared" si="1"/>
        <v>44252</v>
      </c>
      <c r="D31" s="60">
        <v>40.450000000000003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48">
        <f t="shared" si="1"/>
        <v>44253</v>
      </c>
      <c r="D32" s="60">
        <v>48.93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48">
        <f t="shared" si="1"/>
        <v>44254</v>
      </c>
      <c r="D33" s="60">
        <v>56.07</v>
      </c>
      <c r="E33" s="16">
        <f t="shared" si="0"/>
        <v>1.1214</v>
      </c>
    </row>
    <row r="34" spans="1:5" x14ac:dyDescent="0.2">
      <c r="A34" s="15" t="s">
        <v>14</v>
      </c>
      <c r="B34" s="4" t="s">
        <v>6</v>
      </c>
      <c r="C34" s="48">
        <f t="shared" si="1"/>
        <v>44255</v>
      </c>
      <c r="D34" s="60">
        <v>59.4</v>
      </c>
      <c r="E34" s="16">
        <f t="shared" si="0"/>
        <v>1.1879999999999999</v>
      </c>
    </row>
    <row r="35" spans="1:5" x14ac:dyDescent="0.2">
      <c r="A35" s="15"/>
      <c r="B35" s="4"/>
      <c r="C35" s="48"/>
      <c r="D35" s="62"/>
      <c r="E35" s="16"/>
    </row>
    <row r="36" spans="1:5" x14ac:dyDescent="0.2">
      <c r="A36" s="73" t="s">
        <v>7</v>
      </c>
      <c r="B36" s="74"/>
      <c r="C36" s="74"/>
      <c r="D36" s="75"/>
      <c r="E36" s="17">
        <f>COUNT(D7:D35)</f>
        <v>28</v>
      </c>
    </row>
    <row r="37" spans="1:5" x14ac:dyDescent="0.2">
      <c r="A37" s="73" t="s">
        <v>8</v>
      </c>
      <c r="B37" s="74"/>
      <c r="C37" s="74"/>
      <c r="D37" s="75"/>
      <c r="E37" s="17">
        <f>'M1'!E38+'M2'!E36</f>
        <v>59</v>
      </c>
    </row>
    <row r="38" spans="1:5" x14ac:dyDescent="0.2">
      <c r="A38" s="73" t="s">
        <v>9</v>
      </c>
      <c r="B38" s="74"/>
      <c r="C38" s="74"/>
      <c r="D38" s="75"/>
      <c r="E38" s="17">
        <f>COUNT(E7:E35)</f>
        <v>3</v>
      </c>
    </row>
    <row r="39" spans="1:5" x14ac:dyDescent="0.2">
      <c r="A39" s="73" t="s">
        <v>10</v>
      </c>
      <c r="B39" s="74"/>
      <c r="C39" s="74"/>
      <c r="D39" s="75"/>
      <c r="E39" s="17">
        <f>'M1'!E40+'M2'!E38</f>
        <v>6</v>
      </c>
    </row>
    <row r="40" spans="1:5" x14ac:dyDescent="0.2">
      <c r="A40" s="73" t="s">
        <v>11</v>
      </c>
      <c r="B40" s="74"/>
      <c r="C40" s="74"/>
      <c r="D40" s="75"/>
      <c r="E40" s="18">
        <f>AVERAGE(D7:D35)</f>
        <v>30.576428571428572</v>
      </c>
    </row>
    <row r="41" spans="1:5" ht="13.5" thickBot="1" x14ac:dyDescent="0.25">
      <c r="A41" s="70" t="s">
        <v>12</v>
      </c>
      <c r="B41" s="71"/>
      <c r="C41" s="71"/>
      <c r="D41" s="72"/>
      <c r="E41" s="19">
        <f>(E36/29)*100</f>
        <v>96.551724137931032</v>
      </c>
    </row>
    <row r="42" spans="1:5" x14ac:dyDescent="0.2">
      <c r="A42" s="5"/>
      <c r="B42" s="5"/>
      <c r="C42" s="5"/>
      <c r="D42" s="5"/>
      <c r="E42" s="5"/>
    </row>
    <row r="43" spans="1:5" ht="18" x14ac:dyDescent="0.25">
      <c r="A43" s="7"/>
      <c r="B43" s="8"/>
      <c r="C43" s="8"/>
      <c r="D43" s="8"/>
      <c r="E43" s="8"/>
    </row>
    <row r="44" spans="1:5" x14ac:dyDescent="0.2">
      <c r="A44" s="6"/>
      <c r="B44" s="6"/>
      <c r="C44" s="6"/>
      <c r="D44" s="6"/>
      <c r="E44" s="6"/>
    </row>
    <row r="45" spans="1:5" x14ac:dyDescent="0.2">
      <c r="A45" s="6"/>
      <c r="B45" s="6"/>
      <c r="C45" s="6"/>
      <c r="D45" s="6"/>
      <c r="E45" s="6"/>
    </row>
    <row r="46" spans="1:5" x14ac:dyDescent="0.2">
      <c r="A46" s="6"/>
      <c r="B46" s="6"/>
      <c r="C46" s="6"/>
      <c r="D46" s="6"/>
      <c r="E46" s="6"/>
    </row>
  </sheetData>
  <protectedRanges>
    <protectedRange sqref="A7:B35" name="Range1"/>
  </protectedRanges>
  <mergeCells count="11">
    <mergeCell ref="A41:D41"/>
    <mergeCell ref="A36:D36"/>
    <mergeCell ref="A37:D37"/>
    <mergeCell ref="A38:D38"/>
    <mergeCell ref="A39:D39"/>
    <mergeCell ref="A40:D40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48"/>
  <sheetViews>
    <sheetView workbookViewId="0">
      <selection activeCell="H21" sqref="H21"/>
    </sheetView>
  </sheetViews>
  <sheetFormatPr defaultRowHeight="12.75" x14ac:dyDescent="0.2"/>
  <cols>
    <col min="1" max="1" width="12.28515625" customWidth="1"/>
    <col min="2" max="2" width="11.85546875" customWidth="1"/>
    <col min="3" max="3" width="13.7109375" customWidth="1"/>
    <col min="4" max="4" width="14.42578125" customWidth="1"/>
    <col min="5" max="5" width="15.5703125" customWidth="1"/>
  </cols>
  <sheetData>
    <row r="1" spans="1:5" ht="12.75" customHeight="1" x14ac:dyDescent="0.2">
      <c r="A1" s="64" t="s">
        <v>18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38.25" x14ac:dyDescent="0.2">
      <c r="A3" s="67" t="s">
        <v>0</v>
      </c>
      <c r="B3" s="67" t="s">
        <v>1</v>
      </c>
      <c r="C3" s="67" t="s">
        <v>2</v>
      </c>
      <c r="D3" s="11" t="s">
        <v>3</v>
      </c>
      <c r="E3" s="11" t="s">
        <v>4</v>
      </c>
    </row>
    <row r="4" spans="1:5" ht="25.5" x14ac:dyDescent="0.2">
      <c r="A4" s="68"/>
      <c r="B4" s="68"/>
      <c r="C4" s="68"/>
      <c r="D4" s="43" t="s">
        <v>15</v>
      </c>
      <c r="E4" s="1" t="s">
        <v>5</v>
      </c>
    </row>
    <row r="5" spans="1:5" ht="15" thickBot="1" x14ac:dyDescent="0.25">
      <c r="A5" s="69"/>
      <c r="B5" s="69"/>
      <c r="C5" s="69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44256</v>
      </c>
      <c r="D7" s="60"/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44257</v>
      </c>
      <c r="D8" s="60"/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44258</v>
      </c>
      <c r="D9" s="60">
        <v>25.26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44259</v>
      </c>
      <c r="D10" s="60">
        <v>36.020000000000003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44260</v>
      </c>
      <c r="D11" s="60">
        <v>39.729999999999997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44261</v>
      </c>
      <c r="D12" s="60">
        <v>36.75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44262</v>
      </c>
      <c r="D13" s="60">
        <v>20.78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44263</v>
      </c>
      <c r="D14" s="60">
        <v>15.88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44264</v>
      </c>
      <c r="D15" s="60">
        <v>28.56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44265</v>
      </c>
      <c r="D16" s="60">
        <v>34.369999999999997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44266</v>
      </c>
      <c r="D17" s="60">
        <v>25.32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44267</v>
      </c>
      <c r="D18" s="60">
        <v>16.16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44268</v>
      </c>
      <c r="D19" s="60">
        <v>33.78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44269</v>
      </c>
      <c r="D20" s="60">
        <v>46.47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44270</v>
      </c>
      <c r="D21" s="60">
        <v>46.71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44271</v>
      </c>
      <c r="D22" s="60">
        <v>44.41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44272</v>
      </c>
      <c r="D23" s="60">
        <v>17.940000000000001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44273</v>
      </c>
      <c r="D24" s="60">
        <v>14.52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44274</v>
      </c>
      <c r="D25" s="60">
        <v>14.5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44275</v>
      </c>
      <c r="D26" s="60">
        <v>34.5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44276</v>
      </c>
      <c r="D27" s="60">
        <v>24.46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44277</v>
      </c>
      <c r="D28" s="60">
        <v>17.18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44278</v>
      </c>
      <c r="D29" s="60">
        <v>16.09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44279</v>
      </c>
      <c r="D30" s="60">
        <v>16.600000000000001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44280</v>
      </c>
      <c r="D31" s="60">
        <v>14.95</v>
      </c>
      <c r="E31" s="16" t="s">
        <v>13</v>
      </c>
    </row>
    <row r="32" spans="1:5" x14ac:dyDescent="0.2">
      <c r="A32" s="15" t="s">
        <v>14</v>
      </c>
      <c r="B32" s="4" t="s">
        <v>6</v>
      </c>
      <c r="C32" s="3">
        <f t="shared" si="1"/>
        <v>44281</v>
      </c>
      <c r="D32" s="60">
        <v>21.83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44282</v>
      </c>
      <c r="D33" s="60">
        <v>16.11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44283</v>
      </c>
      <c r="D34" s="60">
        <v>32.11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44284</v>
      </c>
      <c r="D35" s="60">
        <v>35.479999999999997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44285</v>
      </c>
      <c r="D36" s="60">
        <v>20.66</v>
      </c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44286</v>
      </c>
      <c r="D37" s="60">
        <v>22.3</v>
      </c>
      <c r="E37" s="16" t="str">
        <f t="shared" si="0"/>
        <v>-</v>
      </c>
    </row>
    <row r="38" spans="1:5" x14ac:dyDescent="0.2">
      <c r="A38" s="73" t="s">
        <v>7</v>
      </c>
      <c r="B38" s="74"/>
      <c r="C38" s="74"/>
      <c r="D38" s="75"/>
      <c r="E38" s="17">
        <f>COUNT(D7:D37)</f>
        <v>29</v>
      </c>
    </row>
    <row r="39" spans="1:5" x14ac:dyDescent="0.2">
      <c r="A39" s="73" t="s">
        <v>8</v>
      </c>
      <c r="B39" s="74"/>
      <c r="C39" s="74"/>
      <c r="D39" s="75"/>
      <c r="E39" s="17">
        <f>'M2'!E37+'M3'!E38</f>
        <v>88</v>
      </c>
    </row>
    <row r="40" spans="1:5" x14ac:dyDescent="0.2">
      <c r="A40" s="73" t="s">
        <v>9</v>
      </c>
      <c r="B40" s="74"/>
      <c r="C40" s="74"/>
      <c r="D40" s="75"/>
      <c r="E40" s="17">
        <f>COUNT(E7:E37)</f>
        <v>0</v>
      </c>
    </row>
    <row r="41" spans="1:5" x14ac:dyDescent="0.2">
      <c r="A41" s="73" t="s">
        <v>10</v>
      </c>
      <c r="B41" s="74"/>
      <c r="C41" s="74"/>
      <c r="D41" s="75"/>
      <c r="E41" s="17">
        <f>'M2'!E39+'M3'!E40</f>
        <v>6</v>
      </c>
    </row>
    <row r="42" spans="1:5" x14ac:dyDescent="0.2">
      <c r="A42" s="73" t="s">
        <v>11</v>
      </c>
      <c r="B42" s="74"/>
      <c r="C42" s="74"/>
      <c r="D42" s="75"/>
      <c r="E42" s="18">
        <f>AVERAGE(D7:D37)</f>
        <v>26.532068965517247</v>
      </c>
    </row>
    <row r="43" spans="1:5" ht="13.5" thickBot="1" x14ac:dyDescent="0.25">
      <c r="A43" s="70" t="s">
        <v>12</v>
      </c>
      <c r="B43" s="71"/>
      <c r="C43" s="71"/>
      <c r="D43" s="72"/>
      <c r="E43" s="19">
        <f>(E38/31)*100</f>
        <v>93.548387096774192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47"/>
  <sheetViews>
    <sheetView topLeftCell="A15" workbookViewId="0">
      <selection activeCell="F43" sqref="F43"/>
    </sheetView>
  </sheetViews>
  <sheetFormatPr defaultRowHeight="12.75" x14ac:dyDescent="0.2"/>
  <cols>
    <col min="1" max="1" width="12.5703125" customWidth="1"/>
    <col min="2" max="2" width="11.85546875" customWidth="1"/>
    <col min="3" max="3" width="13.42578125" customWidth="1"/>
    <col min="4" max="4" width="14.7109375" customWidth="1"/>
    <col min="5" max="5" width="15.7109375" customWidth="1"/>
  </cols>
  <sheetData>
    <row r="1" spans="1:5" ht="12.75" customHeight="1" x14ac:dyDescent="0.2">
      <c r="A1" s="64" t="s">
        <v>18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38.25" x14ac:dyDescent="0.2">
      <c r="A3" s="67" t="s">
        <v>0</v>
      </c>
      <c r="B3" s="67" t="s">
        <v>1</v>
      </c>
      <c r="C3" s="67" t="s">
        <v>2</v>
      </c>
      <c r="D3" s="11" t="s">
        <v>3</v>
      </c>
      <c r="E3" s="11" t="s">
        <v>4</v>
      </c>
    </row>
    <row r="4" spans="1:5" ht="25.5" x14ac:dyDescent="0.2">
      <c r="A4" s="68"/>
      <c r="B4" s="68"/>
      <c r="C4" s="68"/>
      <c r="D4" s="43" t="s">
        <v>15</v>
      </c>
      <c r="E4" s="1" t="s">
        <v>5</v>
      </c>
    </row>
    <row r="5" spans="1:5" ht="15" thickBot="1" x14ac:dyDescent="0.25">
      <c r="A5" s="69"/>
      <c r="B5" s="69"/>
      <c r="C5" s="69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44287</v>
      </c>
      <c r="D7" s="60">
        <v>33.93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44288</v>
      </c>
      <c r="D8" s="60">
        <v>25.31</v>
      </c>
      <c r="E8" s="16" t="str">
        <f t="shared" ref="E8:E36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6" si="1">C8+1</f>
        <v>44289</v>
      </c>
      <c r="D9" s="60">
        <v>29.36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44290</v>
      </c>
      <c r="D10" s="60">
        <v>21.47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44291</v>
      </c>
      <c r="D11" s="60">
        <v>16.899999999999999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44292</v>
      </c>
      <c r="D12" s="60">
        <v>14.73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44293</v>
      </c>
      <c r="D13" s="60">
        <v>32.78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44294</v>
      </c>
      <c r="D14" s="60">
        <v>24.02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44295</v>
      </c>
      <c r="D15" s="60">
        <v>18.7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44296</v>
      </c>
      <c r="D16" s="60">
        <v>14.93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44297</v>
      </c>
      <c r="D17" s="60">
        <v>22.89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44298</v>
      </c>
      <c r="D18" s="60">
        <v>23.12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44299</v>
      </c>
      <c r="D19" s="60">
        <v>20.43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44300</v>
      </c>
      <c r="D20" s="60">
        <v>38.159999999999997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44301</v>
      </c>
      <c r="D21" s="60">
        <v>19.600000000000001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44302</v>
      </c>
      <c r="D22" s="60">
        <v>14.78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44303</v>
      </c>
      <c r="D23" s="60">
        <v>18.739999999999998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44304</v>
      </c>
      <c r="D24" s="60">
        <v>21.51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44305</v>
      </c>
      <c r="D25" s="60">
        <v>17.2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44306</v>
      </c>
      <c r="D26" s="60">
        <v>16.100000000000001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44307</v>
      </c>
      <c r="D27" s="60">
        <v>19.61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44308</v>
      </c>
      <c r="D28" s="60">
        <v>19.88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44309</v>
      </c>
      <c r="D29" s="60">
        <v>18.559999999999999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44310</v>
      </c>
      <c r="D30" s="60">
        <v>24.93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44311</v>
      </c>
      <c r="D31" s="60">
        <v>16.03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44312</v>
      </c>
      <c r="D32" s="60">
        <v>19.260000000000002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44313</v>
      </c>
      <c r="D33" s="60">
        <v>16.73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44314</v>
      </c>
      <c r="D34" s="60">
        <v>25.48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44315</v>
      </c>
      <c r="D35" s="60">
        <v>34.630000000000003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44316</v>
      </c>
      <c r="D36" s="60">
        <v>16.940000000000001</v>
      </c>
      <c r="E36" s="16" t="str">
        <f t="shared" si="0"/>
        <v>-</v>
      </c>
    </row>
    <row r="37" spans="1:5" x14ac:dyDescent="0.2">
      <c r="A37" s="76" t="s">
        <v>7</v>
      </c>
      <c r="B37" s="77"/>
      <c r="C37" s="77"/>
      <c r="D37" s="78"/>
      <c r="E37" s="17">
        <f>COUNT(D7:D36)</f>
        <v>30</v>
      </c>
    </row>
    <row r="38" spans="1:5" x14ac:dyDescent="0.2">
      <c r="A38" s="73" t="s">
        <v>8</v>
      </c>
      <c r="B38" s="74"/>
      <c r="C38" s="74"/>
      <c r="D38" s="75"/>
      <c r="E38" s="17">
        <f>'M3'!E39+'M4'!E37</f>
        <v>118</v>
      </c>
    </row>
    <row r="39" spans="1:5" x14ac:dyDescent="0.2">
      <c r="A39" s="73" t="s">
        <v>9</v>
      </c>
      <c r="B39" s="74"/>
      <c r="C39" s="74"/>
      <c r="D39" s="75"/>
      <c r="E39" s="17">
        <f>COUNT(E7:E36)</f>
        <v>0</v>
      </c>
    </row>
    <row r="40" spans="1:5" x14ac:dyDescent="0.2">
      <c r="A40" s="73" t="s">
        <v>10</v>
      </c>
      <c r="B40" s="74"/>
      <c r="C40" s="74"/>
      <c r="D40" s="75"/>
      <c r="E40" s="17">
        <f>'M3'!E41+'M4'!E39</f>
        <v>6</v>
      </c>
    </row>
    <row r="41" spans="1:5" x14ac:dyDescent="0.2">
      <c r="A41" s="73" t="s">
        <v>11</v>
      </c>
      <c r="B41" s="74"/>
      <c r="C41" s="74"/>
      <c r="D41" s="75"/>
      <c r="E41" s="18">
        <f>AVERAGE(D7:D36)</f>
        <v>21.890333333333334</v>
      </c>
    </row>
    <row r="42" spans="1:5" ht="13.5" thickBot="1" x14ac:dyDescent="0.25">
      <c r="A42" s="70" t="s">
        <v>12</v>
      </c>
      <c r="B42" s="71"/>
      <c r="C42" s="71"/>
      <c r="D42" s="72"/>
      <c r="E42" s="19">
        <f>(E37/30)*100</f>
        <v>100</v>
      </c>
    </row>
    <row r="43" spans="1:5" x14ac:dyDescent="0.2">
      <c r="A43" s="5"/>
      <c r="B43" s="5"/>
      <c r="C43" s="5"/>
      <c r="D43" s="5"/>
      <c r="E43" s="5"/>
    </row>
    <row r="44" spans="1:5" ht="18" x14ac:dyDescent="0.25">
      <c r="A44" s="7"/>
      <c r="B44" s="8"/>
      <c r="C44" s="8"/>
      <c r="D44" s="8"/>
      <c r="E44" s="8"/>
    </row>
    <row r="45" spans="1:5" x14ac:dyDescent="0.2">
      <c r="A45" s="6"/>
      <c r="B45" s="6"/>
      <c r="C45" s="6"/>
      <c r="D45" s="6"/>
      <c r="E45" s="6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</sheetData>
  <protectedRanges>
    <protectedRange sqref="A7:B36" name="Range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48"/>
  <sheetViews>
    <sheetView workbookViewId="0">
      <selection activeCell="G27" sqref="G27"/>
    </sheetView>
  </sheetViews>
  <sheetFormatPr defaultRowHeight="12.75" x14ac:dyDescent="0.2"/>
  <cols>
    <col min="1" max="1" width="12.7109375" customWidth="1"/>
    <col min="2" max="2" width="11.5703125" customWidth="1"/>
    <col min="3" max="4" width="15" customWidth="1"/>
    <col min="5" max="5" width="15.5703125" customWidth="1"/>
  </cols>
  <sheetData>
    <row r="1" spans="1:5" ht="12.75" customHeight="1" x14ac:dyDescent="0.2">
      <c r="A1" s="64" t="s">
        <v>18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25.5" x14ac:dyDescent="0.2">
      <c r="A3" s="67" t="s">
        <v>0</v>
      </c>
      <c r="B3" s="67" t="s">
        <v>1</v>
      </c>
      <c r="C3" s="67" t="s">
        <v>2</v>
      </c>
      <c r="D3" s="11" t="s">
        <v>3</v>
      </c>
      <c r="E3" s="11" t="s">
        <v>4</v>
      </c>
    </row>
    <row r="4" spans="1:5" ht="25.5" x14ac:dyDescent="0.2">
      <c r="A4" s="68"/>
      <c r="B4" s="68"/>
      <c r="C4" s="68"/>
      <c r="D4" s="43" t="s">
        <v>15</v>
      </c>
      <c r="E4" s="1" t="s">
        <v>5</v>
      </c>
    </row>
    <row r="5" spans="1:5" ht="15" thickBot="1" x14ac:dyDescent="0.25">
      <c r="A5" s="69"/>
      <c r="B5" s="69"/>
      <c r="C5" s="69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44317</v>
      </c>
      <c r="D7" s="60">
        <v>20.92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44318</v>
      </c>
      <c r="D8" s="60">
        <v>34.74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44319</v>
      </c>
      <c r="D9" s="60">
        <v>33.58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44320</v>
      </c>
      <c r="D10" s="60">
        <v>17.079999999999998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44321</v>
      </c>
      <c r="D11" s="60">
        <v>14.56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44322</v>
      </c>
      <c r="D12" s="60">
        <v>14.51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44323</v>
      </c>
      <c r="D13" s="60">
        <v>22.68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44324</v>
      </c>
      <c r="D14" s="60">
        <v>21.42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44325</v>
      </c>
      <c r="D15" s="60">
        <v>15.7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44326</v>
      </c>
      <c r="D16" s="60">
        <v>14.56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44327</v>
      </c>
      <c r="D17" s="60">
        <v>14.92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44328</v>
      </c>
      <c r="D18" s="60">
        <v>14.56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44329</v>
      </c>
      <c r="D19" s="60">
        <v>18.38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44330</v>
      </c>
      <c r="D20" s="60">
        <v>22.1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44331</v>
      </c>
      <c r="D21" s="60">
        <v>21.84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44332</v>
      </c>
      <c r="D22" s="60">
        <v>20.260000000000002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44333</v>
      </c>
      <c r="D23" s="60">
        <v>19.37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44334</v>
      </c>
      <c r="D24" s="60">
        <v>15.06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44335</v>
      </c>
      <c r="D25" s="60">
        <v>14.51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44336</v>
      </c>
      <c r="D26" s="60">
        <v>18.23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44337</v>
      </c>
      <c r="D27" s="60">
        <v>14.99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44338</v>
      </c>
      <c r="D28" s="60">
        <v>14.51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44339</v>
      </c>
      <c r="D29" s="60">
        <v>14.94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44340</v>
      </c>
      <c r="D30" s="60">
        <v>17.059999999999999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44341</v>
      </c>
      <c r="D31" s="60">
        <v>15.03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44342</v>
      </c>
      <c r="D32" s="60">
        <v>14.53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44343</v>
      </c>
      <c r="D33" s="60">
        <v>14.51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44344</v>
      </c>
      <c r="D34" s="60">
        <v>16.010000000000002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44345</v>
      </c>
      <c r="D35" s="60">
        <v>15.56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44346</v>
      </c>
      <c r="D36" s="60">
        <v>14.62</v>
      </c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44347</v>
      </c>
      <c r="D37" s="60">
        <v>14.51</v>
      </c>
      <c r="E37" s="16" t="str">
        <f t="shared" si="0"/>
        <v>-</v>
      </c>
    </row>
    <row r="38" spans="1:5" x14ac:dyDescent="0.2">
      <c r="A38" s="73" t="s">
        <v>7</v>
      </c>
      <c r="B38" s="74"/>
      <c r="C38" s="74"/>
      <c r="D38" s="75"/>
      <c r="E38" s="17">
        <f>COUNT(D7:D37)</f>
        <v>31</v>
      </c>
    </row>
    <row r="39" spans="1:5" x14ac:dyDescent="0.2">
      <c r="A39" s="73" t="s">
        <v>8</v>
      </c>
      <c r="B39" s="74"/>
      <c r="C39" s="74"/>
      <c r="D39" s="75"/>
      <c r="E39" s="17">
        <f>'M4'!E38+'M5'!E38</f>
        <v>149</v>
      </c>
    </row>
    <row r="40" spans="1:5" x14ac:dyDescent="0.2">
      <c r="A40" s="73" t="s">
        <v>9</v>
      </c>
      <c r="B40" s="74"/>
      <c r="C40" s="74"/>
      <c r="D40" s="75"/>
      <c r="E40" s="17">
        <f>COUNT(E7:E37)</f>
        <v>0</v>
      </c>
    </row>
    <row r="41" spans="1:5" x14ac:dyDescent="0.2">
      <c r="A41" s="73" t="s">
        <v>10</v>
      </c>
      <c r="B41" s="74"/>
      <c r="C41" s="74"/>
      <c r="D41" s="75"/>
      <c r="E41" s="17">
        <f>'M4'!E40+'M5'!E40</f>
        <v>6</v>
      </c>
    </row>
    <row r="42" spans="1:5" x14ac:dyDescent="0.2">
      <c r="A42" s="73" t="s">
        <v>11</v>
      </c>
      <c r="B42" s="74"/>
      <c r="C42" s="74"/>
      <c r="D42" s="75"/>
      <c r="E42" s="18">
        <f>AVERAGE(D7:D37)</f>
        <v>17.911290322580641</v>
      </c>
    </row>
    <row r="43" spans="1:5" ht="13.5" thickBot="1" x14ac:dyDescent="0.25">
      <c r="A43" s="70" t="s">
        <v>12</v>
      </c>
      <c r="B43" s="71"/>
      <c r="C43" s="71"/>
      <c r="D43" s="72"/>
      <c r="E43" s="19">
        <f>(E38/31)*100</f>
        <v>100</v>
      </c>
    </row>
    <row r="44" spans="1:5" x14ac:dyDescent="0.2">
      <c r="A44" s="54"/>
      <c r="B44" s="54"/>
      <c r="C44" s="54"/>
      <c r="D44" s="54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47"/>
  <sheetViews>
    <sheetView topLeftCell="A12" workbookViewId="0">
      <selection activeCell="G38" sqref="G38"/>
    </sheetView>
  </sheetViews>
  <sheetFormatPr defaultRowHeight="12.75" x14ac:dyDescent="0.2"/>
  <cols>
    <col min="1" max="1" width="13.7109375" customWidth="1"/>
    <col min="2" max="2" width="11.5703125" customWidth="1"/>
    <col min="3" max="4" width="15" customWidth="1"/>
    <col min="5" max="5" width="15.7109375" customWidth="1"/>
  </cols>
  <sheetData>
    <row r="1" spans="1:5" ht="12.75" customHeight="1" x14ac:dyDescent="0.2">
      <c r="A1" s="64" t="s">
        <v>18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25.5" x14ac:dyDescent="0.2">
      <c r="A3" s="67" t="s">
        <v>0</v>
      </c>
      <c r="B3" s="67" t="s">
        <v>1</v>
      </c>
      <c r="C3" s="67" t="s">
        <v>2</v>
      </c>
      <c r="D3" s="11" t="s">
        <v>3</v>
      </c>
      <c r="E3" s="11" t="s">
        <v>4</v>
      </c>
    </row>
    <row r="4" spans="1:5" ht="25.5" x14ac:dyDescent="0.2">
      <c r="A4" s="68"/>
      <c r="B4" s="68"/>
      <c r="C4" s="68"/>
      <c r="D4" s="43" t="s">
        <v>15</v>
      </c>
      <c r="E4" s="1" t="s">
        <v>5</v>
      </c>
    </row>
    <row r="5" spans="1:5" ht="15" thickBot="1" x14ac:dyDescent="0.25">
      <c r="A5" s="69"/>
      <c r="B5" s="69"/>
      <c r="C5" s="69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44348</v>
      </c>
      <c r="D7" s="60">
        <v>14.51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44349</v>
      </c>
      <c r="D8" s="60">
        <v>14.51</v>
      </c>
      <c r="E8" s="16" t="str">
        <f t="shared" ref="E8:E36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6" si="1">C8+1</f>
        <v>44350</v>
      </c>
      <c r="D9" s="60">
        <v>16.34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44351</v>
      </c>
      <c r="D10" s="60">
        <v>21.74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44352</v>
      </c>
      <c r="D11" s="60">
        <v>18.170000000000002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44353</v>
      </c>
      <c r="D12" s="60">
        <v>18.649999999999999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44354</v>
      </c>
      <c r="D13" s="60">
        <v>21.66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44355</v>
      </c>
      <c r="D14" s="60">
        <v>15.36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44356</v>
      </c>
      <c r="D15" s="60">
        <v>17.73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44357</v>
      </c>
      <c r="D16" s="60">
        <v>11.74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44358</v>
      </c>
      <c r="D17" s="60">
        <v>18.87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44359</v>
      </c>
      <c r="D18" s="60">
        <v>18.61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44360</v>
      </c>
      <c r="D19" s="60">
        <v>14.95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44361</v>
      </c>
      <c r="D20" s="60">
        <v>14.51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44362</v>
      </c>
      <c r="D21" s="60">
        <v>14.51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44363</v>
      </c>
      <c r="D22" s="60">
        <v>14.51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44364</v>
      </c>
      <c r="D23" s="60">
        <v>14.5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44365</v>
      </c>
      <c r="D24" s="60">
        <v>14.51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44366</v>
      </c>
      <c r="D25" s="60">
        <v>35.159999999999997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44367</v>
      </c>
      <c r="D26" s="60">
        <v>17.149999999999999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44368</v>
      </c>
      <c r="D27" s="60">
        <v>11.99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44369</v>
      </c>
      <c r="D28" s="60">
        <v>15.09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44370</v>
      </c>
      <c r="D29" s="60">
        <v>12.81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44371</v>
      </c>
      <c r="D30" s="60">
        <v>12.58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44372</v>
      </c>
      <c r="D31" s="60">
        <v>27.59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44373</v>
      </c>
      <c r="D32" s="60">
        <v>18.13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44374</v>
      </c>
      <c r="D33" s="60">
        <v>18.91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44375</v>
      </c>
      <c r="D34" s="60">
        <v>9.81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44376</v>
      </c>
      <c r="D35" s="60">
        <v>19.399999999999999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44377</v>
      </c>
      <c r="D36" s="60">
        <v>9.99</v>
      </c>
      <c r="E36" s="16" t="str">
        <f t="shared" si="0"/>
        <v>-</v>
      </c>
    </row>
    <row r="37" spans="1:5" x14ac:dyDescent="0.2">
      <c r="A37" s="73" t="s">
        <v>7</v>
      </c>
      <c r="B37" s="74"/>
      <c r="C37" s="74"/>
      <c r="D37" s="75"/>
      <c r="E37" s="17">
        <f>COUNT(D7:D36)</f>
        <v>30</v>
      </c>
    </row>
    <row r="38" spans="1:5" x14ac:dyDescent="0.2">
      <c r="A38" s="73" t="s">
        <v>8</v>
      </c>
      <c r="B38" s="74"/>
      <c r="C38" s="74"/>
      <c r="D38" s="75"/>
      <c r="E38" s="17">
        <f>'M5'!E39+'M6'!E37</f>
        <v>179</v>
      </c>
    </row>
    <row r="39" spans="1:5" x14ac:dyDescent="0.2">
      <c r="A39" s="73" t="s">
        <v>9</v>
      </c>
      <c r="B39" s="74"/>
      <c r="C39" s="74"/>
      <c r="D39" s="75"/>
      <c r="E39" s="17">
        <f>COUNT(E7:E36)</f>
        <v>0</v>
      </c>
    </row>
    <row r="40" spans="1:5" x14ac:dyDescent="0.2">
      <c r="A40" s="73" t="s">
        <v>10</v>
      </c>
      <c r="B40" s="74"/>
      <c r="C40" s="74"/>
      <c r="D40" s="75"/>
      <c r="E40" s="17">
        <f>'M5'!E41+'M6'!E39</f>
        <v>6</v>
      </c>
    </row>
    <row r="41" spans="1:5" x14ac:dyDescent="0.2">
      <c r="A41" s="73" t="s">
        <v>11</v>
      </c>
      <c r="B41" s="74"/>
      <c r="C41" s="74"/>
      <c r="D41" s="75"/>
      <c r="E41" s="18">
        <f>AVERAGE(D7:D36)</f>
        <v>16.799666666666663</v>
      </c>
    </row>
    <row r="42" spans="1:5" ht="13.5" thickBot="1" x14ac:dyDescent="0.25">
      <c r="A42" s="70" t="s">
        <v>12</v>
      </c>
      <c r="B42" s="71"/>
      <c r="C42" s="71"/>
      <c r="D42" s="72"/>
      <c r="E42" s="19">
        <f>(E37/30)*100</f>
        <v>100</v>
      </c>
    </row>
    <row r="43" spans="1:5" x14ac:dyDescent="0.2">
      <c r="A43" s="5"/>
      <c r="B43" s="5"/>
      <c r="C43" s="5"/>
      <c r="D43" s="5"/>
      <c r="E43" s="5"/>
    </row>
    <row r="44" spans="1:5" ht="18" x14ac:dyDescent="0.25">
      <c r="A44" s="7"/>
      <c r="B44" s="8"/>
      <c r="C44" s="8"/>
      <c r="D44" s="8"/>
      <c r="E44" s="8"/>
    </row>
    <row r="45" spans="1:5" x14ac:dyDescent="0.2">
      <c r="A45" s="6"/>
      <c r="B45" s="6"/>
      <c r="C45" s="6"/>
      <c r="D45" s="6"/>
      <c r="E45" s="6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</sheetData>
  <protectedRanges>
    <protectedRange sqref="A7:B36" name="Range1"/>
  </protectedRanges>
  <autoFilter ref="D1:D47"/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48"/>
  <sheetViews>
    <sheetView topLeftCell="A4" workbookViewId="0">
      <selection activeCell="H35" sqref="H35"/>
    </sheetView>
  </sheetViews>
  <sheetFormatPr defaultRowHeight="12.75" x14ac:dyDescent="0.2"/>
  <cols>
    <col min="1" max="1" width="12.85546875" customWidth="1"/>
    <col min="2" max="2" width="11.140625" customWidth="1"/>
    <col min="3" max="3" width="15" customWidth="1"/>
    <col min="4" max="5" width="14.7109375" customWidth="1"/>
  </cols>
  <sheetData>
    <row r="1" spans="1:21" ht="12.75" customHeight="1" x14ac:dyDescent="0.2">
      <c r="A1" s="64" t="s">
        <v>18</v>
      </c>
      <c r="B1" s="65"/>
      <c r="C1" s="65"/>
      <c r="D1" s="65"/>
      <c r="E1" s="65"/>
    </row>
    <row r="2" spans="1:21" ht="13.5" thickBot="1" x14ac:dyDescent="0.25">
      <c r="A2" s="66"/>
      <c r="B2" s="65"/>
      <c r="C2" s="65"/>
      <c r="D2" s="65"/>
      <c r="E2" s="65"/>
    </row>
    <row r="3" spans="1:21" ht="38.25" x14ac:dyDescent="0.2">
      <c r="A3" s="67" t="s">
        <v>0</v>
      </c>
      <c r="B3" s="67" t="s">
        <v>1</v>
      </c>
      <c r="C3" s="67" t="s">
        <v>2</v>
      </c>
      <c r="D3" s="55" t="s">
        <v>3</v>
      </c>
      <c r="E3" s="55" t="s">
        <v>4</v>
      </c>
    </row>
    <row r="4" spans="1:21" ht="25.5" x14ac:dyDescent="0.2">
      <c r="A4" s="68"/>
      <c r="B4" s="68"/>
      <c r="C4" s="68"/>
      <c r="D4" s="43" t="s">
        <v>15</v>
      </c>
      <c r="E4" s="1" t="s">
        <v>5</v>
      </c>
    </row>
    <row r="5" spans="1:21" ht="15" thickBot="1" x14ac:dyDescent="0.25">
      <c r="A5" s="69"/>
      <c r="B5" s="69"/>
      <c r="C5" s="69"/>
      <c r="D5" s="12"/>
      <c r="E5" s="42" t="s">
        <v>16</v>
      </c>
    </row>
    <row r="6" spans="1:21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21" x14ac:dyDescent="0.2">
      <c r="A7" s="15" t="s">
        <v>14</v>
      </c>
      <c r="B7" s="58" t="s">
        <v>6</v>
      </c>
      <c r="C7" s="48">
        <v>44378</v>
      </c>
      <c r="D7" s="60">
        <v>14.07</v>
      </c>
      <c r="E7" s="49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7"/>
    </row>
    <row r="8" spans="1:21" x14ac:dyDescent="0.2">
      <c r="A8" s="15" t="s">
        <v>14</v>
      </c>
      <c r="B8" s="59" t="s">
        <v>6</v>
      </c>
      <c r="C8" s="48">
        <f>C7+1</f>
        <v>44379</v>
      </c>
      <c r="D8" s="60">
        <v>16.239999999999998</v>
      </c>
      <c r="E8" s="49" t="str">
        <f t="shared" ref="E8:E37" si="0">IF(D8&gt;50,D8/50,IF(D8&lt;=50,"-"))</f>
        <v>-</v>
      </c>
    </row>
    <row r="9" spans="1:21" x14ac:dyDescent="0.2">
      <c r="A9" s="15" t="s">
        <v>14</v>
      </c>
      <c r="B9" s="59" t="s">
        <v>6</v>
      </c>
      <c r="C9" s="48">
        <f t="shared" ref="C9:C37" si="1">C8+1</f>
        <v>44380</v>
      </c>
      <c r="D9" s="60">
        <v>9.5</v>
      </c>
      <c r="E9" s="49" t="str">
        <f t="shared" si="0"/>
        <v>-</v>
      </c>
    </row>
    <row r="10" spans="1:21" x14ac:dyDescent="0.2">
      <c r="A10" s="15" t="s">
        <v>14</v>
      </c>
      <c r="B10" s="59" t="s">
        <v>6</v>
      </c>
      <c r="C10" s="48">
        <f t="shared" si="1"/>
        <v>44381</v>
      </c>
      <c r="D10" s="60">
        <v>8.61</v>
      </c>
      <c r="E10" s="49" t="str">
        <f t="shared" si="0"/>
        <v>-</v>
      </c>
    </row>
    <row r="11" spans="1:21" x14ac:dyDescent="0.2">
      <c r="A11" s="15" t="s">
        <v>14</v>
      </c>
      <c r="B11" s="59" t="s">
        <v>6</v>
      </c>
      <c r="C11" s="48">
        <f t="shared" si="1"/>
        <v>44382</v>
      </c>
      <c r="D11" s="60">
        <v>9.24</v>
      </c>
      <c r="E11" s="49" t="str">
        <f t="shared" si="0"/>
        <v>-</v>
      </c>
    </row>
    <row r="12" spans="1:21" x14ac:dyDescent="0.2">
      <c r="A12" s="15" t="s">
        <v>14</v>
      </c>
      <c r="B12" s="59" t="s">
        <v>6</v>
      </c>
      <c r="C12" s="48">
        <f t="shared" si="1"/>
        <v>44383</v>
      </c>
      <c r="D12" s="60">
        <v>8.69</v>
      </c>
      <c r="E12" s="49" t="str">
        <f t="shared" si="0"/>
        <v>-</v>
      </c>
    </row>
    <row r="13" spans="1:21" x14ac:dyDescent="0.2">
      <c r="A13" s="15" t="s">
        <v>14</v>
      </c>
      <c r="B13" s="59" t="s">
        <v>6</v>
      </c>
      <c r="C13" s="48">
        <f t="shared" si="1"/>
        <v>44384</v>
      </c>
      <c r="D13" s="60">
        <v>16.05</v>
      </c>
      <c r="E13" s="49" t="str">
        <f t="shared" si="0"/>
        <v>-</v>
      </c>
    </row>
    <row r="14" spans="1:21" x14ac:dyDescent="0.2">
      <c r="A14" s="15" t="s">
        <v>14</v>
      </c>
      <c r="B14" s="59" t="s">
        <v>6</v>
      </c>
      <c r="C14" s="48">
        <f t="shared" si="1"/>
        <v>44385</v>
      </c>
      <c r="D14" s="60">
        <v>9.56</v>
      </c>
      <c r="E14" s="49" t="str">
        <f t="shared" si="0"/>
        <v>-</v>
      </c>
    </row>
    <row r="15" spans="1:21" x14ac:dyDescent="0.2">
      <c r="A15" s="15" t="s">
        <v>14</v>
      </c>
      <c r="B15" s="59" t="s">
        <v>6</v>
      </c>
      <c r="C15" s="48">
        <f t="shared" si="1"/>
        <v>44386</v>
      </c>
      <c r="D15" s="60">
        <v>8.61</v>
      </c>
      <c r="E15" s="49" t="str">
        <f t="shared" si="0"/>
        <v>-</v>
      </c>
    </row>
    <row r="16" spans="1:21" x14ac:dyDescent="0.2">
      <c r="A16" s="15" t="s">
        <v>14</v>
      </c>
      <c r="B16" s="59" t="s">
        <v>6</v>
      </c>
      <c r="C16" s="48">
        <f t="shared" si="1"/>
        <v>44387</v>
      </c>
      <c r="D16" s="60">
        <v>9.74</v>
      </c>
      <c r="E16" s="49" t="str">
        <f t="shared" si="0"/>
        <v>-</v>
      </c>
    </row>
    <row r="17" spans="1:5" x14ac:dyDescent="0.2">
      <c r="A17" s="15" t="s">
        <v>14</v>
      </c>
      <c r="B17" s="59" t="s">
        <v>6</v>
      </c>
      <c r="C17" s="48">
        <f t="shared" si="1"/>
        <v>44388</v>
      </c>
      <c r="D17" s="60">
        <v>13.55</v>
      </c>
      <c r="E17" s="49" t="str">
        <f t="shared" si="0"/>
        <v>-</v>
      </c>
    </row>
    <row r="18" spans="1:5" x14ac:dyDescent="0.2">
      <c r="A18" s="15" t="s">
        <v>14</v>
      </c>
      <c r="B18" s="59" t="s">
        <v>6</v>
      </c>
      <c r="C18" s="48">
        <f t="shared" si="1"/>
        <v>44389</v>
      </c>
      <c r="D18" s="60">
        <v>12.29</v>
      </c>
      <c r="E18" s="49" t="str">
        <f t="shared" si="0"/>
        <v>-</v>
      </c>
    </row>
    <row r="19" spans="1:5" x14ac:dyDescent="0.2">
      <c r="A19" s="15" t="s">
        <v>14</v>
      </c>
      <c r="B19" s="59" t="s">
        <v>6</v>
      </c>
      <c r="C19" s="48">
        <f t="shared" si="1"/>
        <v>44390</v>
      </c>
      <c r="D19" s="60">
        <v>9</v>
      </c>
      <c r="E19" s="49" t="str">
        <f t="shared" si="0"/>
        <v>-</v>
      </c>
    </row>
    <row r="20" spans="1:5" x14ac:dyDescent="0.2">
      <c r="A20" s="15" t="s">
        <v>14</v>
      </c>
      <c r="B20" s="59" t="s">
        <v>6</v>
      </c>
      <c r="C20" s="48">
        <f t="shared" si="1"/>
        <v>44391</v>
      </c>
      <c r="D20" s="60">
        <v>8.77</v>
      </c>
      <c r="E20" s="49" t="str">
        <f t="shared" si="0"/>
        <v>-</v>
      </c>
    </row>
    <row r="21" spans="1:5" x14ac:dyDescent="0.2">
      <c r="A21" s="15" t="s">
        <v>14</v>
      </c>
      <c r="B21" s="59" t="s">
        <v>6</v>
      </c>
      <c r="C21" s="48">
        <f t="shared" si="1"/>
        <v>44392</v>
      </c>
      <c r="D21" s="60">
        <v>13.65</v>
      </c>
      <c r="E21" s="49" t="str">
        <f t="shared" si="0"/>
        <v>-</v>
      </c>
    </row>
    <row r="22" spans="1:5" x14ac:dyDescent="0.2">
      <c r="A22" s="15" t="s">
        <v>14</v>
      </c>
      <c r="B22" s="59" t="s">
        <v>6</v>
      </c>
      <c r="C22" s="48">
        <f t="shared" si="1"/>
        <v>44393</v>
      </c>
      <c r="D22" s="60">
        <v>16.239999999999998</v>
      </c>
      <c r="E22" s="49" t="str">
        <f t="shared" si="0"/>
        <v>-</v>
      </c>
    </row>
    <row r="23" spans="1:5" x14ac:dyDescent="0.2">
      <c r="A23" s="15" t="s">
        <v>14</v>
      </c>
      <c r="B23" s="59" t="s">
        <v>6</v>
      </c>
      <c r="C23" s="48">
        <f t="shared" si="1"/>
        <v>44394</v>
      </c>
      <c r="D23" s="60">
        <v>12.3</v>
      </c>
      <c r="E23" s="49" t="str">
        <f t="shared" si="0"/>
        <v>-</v>
      </c>
    </row>
    <row r="24" spans="1:5" x14ac:dyDescent="0.2">
      <c r="A24" s="15" t="s">
        <v>14</v>
      </c>
      <c r="B24" s="59" t="s">
        <v>6</v>
      </c>
      <c r="C24" s="48">
        <f t="shared" si="1"/>
        <v>44395</v>
      </c>
      <c r="D24" s="60">
        <v>11.76</v>
      </c>
      <c r="E24" s="49" t="str">
        <f t="shared" si="0"/>
        <v>-</v>
      </c>
    </row>
    <row r="25" spans="1:5" x14ac:dyDescent="0.2">
      <c r="A25" s="15" t="s">
        <v>14</v>
      </c>
      <c r="B25" s="59" t="s">
        <v>6</v>
      </c>
      <c r="C25" s="48">
        <f t="shared" si="1"/>
        <v>44396</v>
      </c>
      <c r="D25" s="60">
        <v>21.44</v>
      </c>
      <c r="E25" s="49" t="str">
        <f t="shared" si="0"/>
        <v>-</v>
      </c>
    </row>
    <row r="26" spans="1:5" x14ac:dyDescent="0.2">
      <c r="A26" s="15" t="s">
        <v>14</v>
      </c>
      <c r="B26" s="59" t="s">
        <v>6</v>
      </c>
      <c r="C26" s="48">
        <f t="shared" si="1"/>
        <v>44397</v>
      </c>
      <c r="D26" s="60">
        <v>20.010000000000002</v>
      </c>
      <c r="E26" s="49" t="str">
        <f t="shared" si="0"/>
        <v>-</v>
      </c>
    </row>
    <row r="27" spans="1:5" x14ac:dyDescent="0.2">
      <c r="A27" s="15" t="s">
        <v>14</v>
      </c>
      <c r="B27" s="59" t="s">
        <v>6</v>
      </c>
      <c r="C27" s="48">
        <f t="shared" si="1"/>
        <v>44398</v>
      </c>
      <c r="D27" s="60">
        <v>10.3</v>
      </c>
      <c r="E27" s="49" t="str">
        <f t="shared" si="0"/>
        <v>-</v>
      </c>
    </row>
    <row r="28" spans="1:5" x14ac:dyDescent="0.2">
      <c r="A28" s="15" t="s">
        <v>14</v>
      </c>
      <c r="B28" s="59" t="s">
        <v>6</v>
      </c>
      <c r="C28" s="48">
        <f t="shared" si="1"/>
        <v>44399</v>
      </c>
      <c r="D28" s="60">
        <v>8.67</v>
      </c>
      <c r="E28" s="49" t="str">
        <f t="shared" si="0"/>
        <v>-</v>
      </c>
    </row>
    <row r="29" spans="1:5" x14ac:dyDescent="0.2">
      <c r="A29" s="15" t="s">
        <v>14</v>
      </c>
      <c r="B29" s="59" t="s">
        <v>6</v>
      </c>
      <c r="C29" s="48">
        <f t="shared" si="1"/>
        <v>44400</v>
      </c>
      <c r="D29" s="60">
        <v>8.61</v>
      </c>
      <c r="E29" s="49" t="str">
        <f t="shared" si="0"/>
        <v>-</v>
      </c>
    </row>
    <row r="30" spans="1:5" x14ac:dyDescent="0.2">
      <c r="A30" s="15" t="s">
        <v>14</v>
      </c>
      <c r="B30" s="59" t="s">
        <v>6</v>
      </c>
      <c r="C30" s="48">
        <f t="shared" si="1"/>
        <v>44401</v>
      </c>
      <c r="D30" s="60">
        <v>11.31</v>
      </c>
      <c r="E30" s="49" t="str">
        <f t="shared" si="0"/>
        <v>-</v>
      </c>
    </row>
    <row r="31" spans="1:5" x14ac:dyDescent="0.2">
      <c r="A31" s="15" t="s">
        <v>14</v>
      </c>
      <c r="B31" s="59" t="s">
        <v>6</v>
      </c>
      <c r="C31" s="48">
        <f t="shared" si="1"/>
        <v>44402</v>
      </c>
      <c r="D31" s="60">
        <v>9.1199999999999992</v>
      </c>
      <c r="E31" s="49" t="str">
        <f t="shared" si="0"/>
        <v>-</v>
      </c>
    </row>
    <row r="32" spans="1:5" x14ac:dyDescent="0.2">
      <c r="A32" s="15" t="s">
        <v>14</v>
      </c>
      <c r="B32" s="59" t="s">
        <v>6</v>
      </c>
      <c r="C32" s="48">
        <f t="shared" si="1"/>
        <v>44403</v>
      </c>
      <c r="D32" s="60">
        <v>8.6300000000000008</v>
      </c>
      <c r="E32" s="49" t="str">
        <f t="shared" si="0"/>
        <v>-</v>
      </c>
    </row>
    <row r="33" spans="1:5" x14ac:dyDescent="0.2">
      <c r="A33" s="15" t="s">
        <v>14</v>
      </c>
      <c r="B33" s="59" t="s">
        <v>6</v>
      </c>
      <c r="C33" s="48">
        <f t="shared" si="1"/>
        <v>44404</v>
      </c>
      <c r="D33" s="60">
        <v>18.420000000000002</v>
      </c>
      <c r="E33" s="49" t="str">
        <f t="shared" si="0"/>
        <v>-</v>
      </c>
    </row>
    <row r="34" spans="1:5" x14ac:dyDescent="0.2">
      <c r="A34" s="15" t="s">
        <v>14</v>
      </c>
      <c r="B34" s="59" t="s">
        <v>6</v>
      </c>
      <c r="C34" s="48">
        <f t="shared" si="1"/>
        <v>44405</v>
      </c>
      <c r="D34" s="60">
        <v>9.86</v>
      </c>
      <c r="E34" s="49" t="str">
        <f t="shared" si="0"/>
        <v>-</v>
      </c>
    </row>
    <row r="35" spans="1:5" x14ac:dyDescent="0.2">
      <c r="A35" s="15" t="s">
        <v>14</v>
      </c>
      <c r="B35" s="59" t="s">
        <v>6</v>
      </c>
      <c r="C35" s="48">
        <f t="shared" si="1"/>
        <v>44406</v>
      </c>
      <c r="D35" s="60">
        <v>9.91</v>
      </c>
      <c r="E35" s="49" t="str">
        <f t="shared" si="0"/>
        <v>-</v>
      </c>
    </row>
    <row r="36" spans="1:5" x14ac:dyDescent="0.2">
      <c r="A36" s="15" t="s">
        <v>14</v>
      </c>
      <c r="B36" s="59" t="s">
        <v>6</v>
      </c>
      <c r="C36" s="48">
        <f t="shared" si="1"/>
        <v>44407</v>
      </c>
      <c r="D36" s="60"/>
      <c r="E36" s="49" t="str">
        <f t="shared" si="0"/>
        <v>-</v>
      </c>
    </row>
    <row r="37" spans="1:5" x14ac:dyDescent="0.2">
      <c r="A37" s="15" t="s">
        <v>14</v>
      </c>
      <c r="B37" s="59" t="s">
        <v>6</v>
      </c>
      <c r="C37" s="48">
        <f t="shared" si="1"/>
        <v>44408</v>
      </c>
      <c r="D37" s="60">
        <v>23.09</v>
      </c>
      <c r="E37" s="49" t="str">
        <f t="shared" si="0"/>
        <v>-</v>
      </c>
    </row>
    <row r="38" spans="1:5" x14ac:dyDescent="0.2">
      <c r="A38" s="73" t="s">
        <v>7</v>
      </c>
      <c r="B38" s="74"/>
      <c r="C38" s="74"/>
      <c r="D38" s="75"/>
      <c r="E38" s="17">
        <f>COUNT(D7:D37)</f>
        <v>30</v>
      </c>
    </row>
    <row r="39" spans="1:5" x14ac:dyDescent="0.2">
      <c r="A39" s="73" t="s">
        <v>8</v>
      </c>
      <c r="B39" s="74"/>
      <c r="C39" s="74"/>
      <c r="D39" s="75"/>
      <c r="E39" s="17">
        <f>'M6'!E38+'M7'!E38</f>
        <v>209</v>
      </c>
    </row>
    <row r="40" spans="1:5" x14ac:dyDescent="0.2">
      <c r="A40" s="73" t="s">
        <v>9</v>
      </c>
      <c r="B40" s="74"/>
      <c r="C40" s="74"/>
      <c r="D40" s="75"/>
      <c r="E40" s="17">
        <f>COUNT(E7:E37)</f>
        <v>0</v>
      </c>
    </row>
    <row r="41" spans="1:5" x14ac:dyDescent="0.2">
      <c r="A41" s="73" t="s">
        <v>10</v>
      </c>
      <c r="B41" s="74"/>
      <c r="C41" s="74"/>
      <c r="D41" s="75"/>
      <c r="E41" s="17">
        <f>'M6'!E40+'M7'!E40</f>
        <v>6</v>
      </c>
    </row>
    <row r="42" spans="1:5" x14ac:dyDescent="0.2">
      <c r="A42" s="73" t="s">
        <v>11</v>
      </c>
      <c r="B42" s="74"/>
      <c r="C42" s="74"/>
      <c r="D42" s="75"/>
      <c r="E42" s="18">
        <f>AVERAGE(D7:D37)</f>
        <v>12.241333333333335</v>
      </c>
    </row>
    <row r="43" spans="1:5" ht="13.5" thickBot="1" x14ac:dyDescent="0.25">
      <c r="A43" s="70" t="s">
        <v>12</v>
      </c>
      <c r="B43" s="71"/>
      <c r="C43" s="71"/>
      <c r="D43" s="72"/>
      <c r="E43" s="19">
        <f>(E38/31)*100</f>
        <v>96.774193548387103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48"/>
  <sheetViews>
    <sheetView topLeftCell="A4" workbookViewId="0">
      <selection activeCell="D37" sqref="D7:D37"/>
    </sheetView>
  </sheetViews>
  <sheetFormatPr defaultRowHeight="12.75" x14ac:dyDescent="0.2"/>
  <cols>
    <col min="1" max="1" width="12.85546875" customWidth="1"/>
    <col min="2" max="2" width="11.28515625" customWidth="1"/>
    <col min="3" max="3" width="13.5703125" customWidth="1"/>
    <col min="4" max="4" width="15.140625" customWidth="1"/>
    <col min="5" max="5" width="14.7109375" customWidth="1"/>
  </cols>
  <sheetData>
    <row r="1" spans="1:5" ht="12.75" customHeight="1" x14ac:dyDescent="0.2">
      <c r="A1" s="64" t="s">
        <v>18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25.5" x14ac:dyDescent="0.2">
      <c r="A3" s="67" t="s">
        <v>0</v>
      </c>
      <c r="B3" s="67" t="s">
        <v>1</v>
      </c>
      <c r="C3" s="67" t="s">
        <v>2</v>
      </c>
      <c r="D3" s="11" t="s">
        <v>3</v>
      </c>
      <c r="E3" s="11" t="s">
        <v>4</v>
      </c>
    </row>
    <row r="4" spans="1:5" ht="25.5" x14ac:dyDescent="0.2">
      <c r="A4" s="68"/>
      <c r="B4" s="68"/>
      <c r="C4" s="68"/>
      <c r="D4" s="43" t="s">
        <v>15</v>
      </c>
      <c r="E4" s="1" t="s">
        <v>5</v>
      </c>
    </row>
    <row r="5" spans="1:5" ht="15" thickBot="1" x14ac:dyDescent="0.25">
      <c r="A5" s="69"/>
      <c r="B5" s="69"/>
      <c r="C5" s="69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44409</v>
      </c>
      <c r="D7" s="60">
        <v>12.96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44410</v>
      </c>
      <c r="D8" s="60">
        <v>15.68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44411</v>
      </c>
      <c r="D9" s="60">
        <v>18.41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44412</v>
      </c>
      <c r="D10" s="60">
        <v>35.450000000000003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44413</v>
      </c>
      <c r="D11" s="60">
        <v>18.22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44414</v>
      </c>
      <c r="D12" s="60">
        <v>26.23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44415</v>
      </c>
      <c r="D13" s="60">
        <v>28.86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44416</v>
      </c>
      <c r="D14" s="60">
        <v>13.02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44417</v>
      </c>
      <c r="D15" s="60">
        <v>8.8800000000000008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44418</v>
      </c>
      <c r="D16" s="60">
        <v>15.35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44419</v>
      </c>
      <c r="D17" s="60">
        <v>20.59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44420</v>
      </c>
      <c r="D18" s="60">
        <v>18.09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44421</v>
      </c>
      <c r="D19" s="60">
        <v>12.48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44422</v>
      </c>
      <c r="D20" s="60">
        <v>12.98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44423</v>
      </c>
      <c r="D21" s="60">
        <v>10.72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44424</v>
      </c>
      <c r="D22" s="60">
        <v>15.8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44425</v>
      </c>
      <c r="D23" s="60">
        <v>11.9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44426</v>
      </c>
      <c r="D24" s="60">
        <v>19.46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44427</v>
      </c>
      <c r="D25" s="60">
        <v>19.760000000000002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44428</v>
      </c>
      <c r="D26" s="60">
        <v>15.54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44429</v>
      </c>
      <c r="D27" s="60">
        <v>9.33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44430</v>
      </c>
      <c r="D28" s="60">
        <v>14.08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44431</v>
      </c>
      <c r="D29" s="60">
        <v>17.809999999999999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44432</v>
      </c>
      <c r="D30" s="60">
        <v>4.25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44433</v>
      </c>
      <c r="D31" s="60">
        <v>8.68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44434</v>
      </c>
      <c r="D32" s="60">
        <v>17.02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44435</v>
      </c>
      <c r="D33" s="60">
        <v>24.53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44436</v>
      </c>
      <c r="D34" s="60">
        <v>20.309999999999999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44437</v>
      </c>
      <c r="D35" s="60">
        <v>13.56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44438</v>
      </c>
      <c r="D36" s="60">
        <v>10.6</v>
      </c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44439</v>
      </c>
      <c r="D37" s="60">
        <v>8.8000000000000007</v>
      </c>
      <c r="E37" s="16" t="str">
        <f t="shared" si="0"/>
        <v>-</v>
      </c>
    </row>
    <row r="38" spans="1:5" x14ac:dyDescent="0.2">
      <c r="A38" s="73" t="s">
        <v>7</v>
      </c>
      <c r="B38" s="74"/>
      <c r="C38" s="74"/>
      <c r="D38" s="75"/>
      <c r="E38" s="17">
        <f>COUNT(D7:D37)</f>
        <v>31</v>
      </c>
    </row>
    <row r="39" spans="1:5" x14ac:dyDescent="0.2">
      <c r="A39" s="73" t="s">
        <v>8</v>
      </c>
      <c r="B39" s="74"/>
      <c r="C39" s="74"/>
      <c r="D39" s="75"/>
      <c r="E39" s="17">
        <f>'M7'!E39+'M8'!E38</f>
        <v>240</v>
      </c>
    </row>
    <row r="40" spans="1:5" x14ac:dyDescent="0.2">
      <c r="A40" s="73" t="s">
        <v>9</v>
      </c>
      <c r="B40" s="74"/>
      <c r="C40" s="74"/>
      <c r="D40" s="75"/>
      <c r="E40" s="17">
        <f>COUNT(E7:E37)</f>
        <v>0</v>
      </c>
    </row>
    <row r="41" spans="1:5" x14ac:dyDescent="0.2">
      <c r="A41" s="73" t="s">
        <v>10</v>
      </c>
      <c r="B41" s="74"/>
      <c r="C41" s="74"/>
      <c r="D41" s="75"/>
      <c r="E41" s="17">
        <f>'M7'!E41+'M8'!E40</f>
        <v>6</v>
      </c>
    </row>
    <row r="42" spans="1:5" x14ac:dyDescent="0.2">
      <c r="A42" s="73" t="s">
        <v>11</v>
      </c>
      <c r="B42" s="74"/>
      <c r="C42" s="74"/>
      <c r="D42" s="75"/>
      <c r="E42" s="18">
        <f>AVERAGE(D7:D37)</f>
        <v>16.10806451612903</v>
      </c>
    </row>
    <row r="43" spans="1:5" ht="13.5" thickBot="1" x14ac:dyDescent="0.25">
      <c r="A43" s="70" t="s">
        <v>12</v>
      </c>
      <c r="B43" s="71"/>
      <c r="C43" s="71"/>
      <c r="D43" s="72"/>
      <c r="E43" s="19">
        <f>(E38/31)*100</f>
        <v>100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69"/>
  <sheetViews>
    <sheetView workbookViewId="0">
      <selection activeCell="H14" sqref="H14"/>
    </sheetView>
  </sheetViews>
  <sheetFormatPr defaultRowHeight="12.75" x14ac:dyDescent="0.2"/>
  <cols>
    <col min="1" max="1" width="13" customWidth="1"/>
    <col min="2" max="2" width="12.140625" customWidth="1"/>
    <col min="3" max="3" width="13.42578125" customWidth="1"/>
    <col min="4" max="4" width="15.85546875" style="28" customWidth="1"/>
    <col min="5" max="5" width="15.7109375" customWidth="1"/>
  </cols>
  <sheetData>
    <row r="1" spans="1:5" ht="12.75" customHeight="1" x14ac:dyDescent="0.2">
      <c r="A1" s="64" t="s">
        <v>18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25.5" x14ac:dyDescent="0.2">
      <c r="A3" s="67" t="s">
        <v>0</v>
      </c>
      <c r="B3" s="67" t="s">
        <v>1</v>
      </c>
      <c r="C3" s="79" t="s">
        <v>2</v>
      </c>
      <c r="D3" s="41" t="s">
        <v>3</v>
      </c>
      <c r="E3" s="22" t="s">
        <v>4</v>
      </c>
    </row>
    <row r="4" spans="1:5" ht="25.5" x14ac:dyDescent="0.2">
      <c r="A4" s="68"/>
      <c r="B4" s="68"/>
      <c r="C4" s="80"/>
      <c r="D4" s="43" t="s">
        <v>15</v>
      </c>
      <c r="E4" s="23" t="s">
        <v>5</v>
      </c>
    </row>
    <row r="5" spans="1:5" ht="15" thickBot="1" x14ac:dyDescent="0.25">
      <c r="A5" s="69"/>
      <c r="B5" s="69"/>
      <c r="C5" s="81"/>
      <c r="D5" s="12"/>
      <c r="E5" s="44" t="s">
        <v>16</v>
      </c>
    </row>
    <row r="6" spans="1:5" x14ac:dyDescent="0.2">
      <c r="A6" s="13">
        <v>1</v>
      </c>
      <c r="B6" s="9">
        <v>2</v>
      </c>
      <c r="C6" s="21">
        <v>3</v>
      </c>
      <c r="D6" s="46">
        <v>4</v>
      </c>
      <c r="E6" s="24">
        <v>5</v>
      </c>
    </row>
    <row r="7" spans="1:5" x14ac:dyDescent="0.2">
      <c r="A7" s="15" t="s">
        <v>14</v>
      </c>
      <c r="B7" s="47" t="s">
        <v>6</v>
      </c>
      <c r="C7" s="48">
        <v>44440</v>
      </c>
      <c r="D7" s="60">
        <v>17.559999999999999</v>
      </c>
      <c r="E7" s="49" t="str">
        <f>IF(D7&gt;50,D7/50,IF(D7&lt;=50,"-"))</f>
        <v>-</v>
      </c>
    </row>
    <row r="8" spans="1:5" x14ac:dyDescent="0.2">
      <c r="A8" s="15" t="s">
        <v>14</v>
      </c>
      <c r="B8" s="50" t="s">
        <v>6</v>
      </c>
      <c r="C8" s="48">
        <f>C7+1</f>
        <v>44441</v>
      </c>
      <c r="D8" s="60">
        <v>17.38</v>
      </c>
      <c r="E8" s="49" t="str">
        <f t="shared" ref="E8:E36" si="0">IF(D8&gt;50,D8/50,IF(D8&lt;=50,"-"))</f>
        <v>-</v>
      </c>
    </row>
    <row r="9" spans="1:5" x14ac:dyDescent="0.2">
      <c r="A9" s="15" t="s">
        <v>14</v>
      </c>
      <c r="B9" s="50" t="s">
        <v>6</v>
      </c>
      <c r="C9" s="48">
        <f t="shared" ref="C9:C36" si="1">C8+1</f>
        <v>44442</v>
      </c>
      <c r="D9" s="60">
        <v>11.54</v>
      </c>
      <c r="E9" s="49" t="str">
        <f t="shared" si="0"/>
        <v>-</v>
      </c>
    </row>
    <row r="10" spans="1:5" x14ac:dyDescent="0.2">
      <c r="A10" s="15" t="s">
        <v>14</v>
      </c>
      <c r="B10" s="50" t="s">
        <v>6</v>
      </c>
      <c r="C10" s="48">
        <f t="shared" si="1"/>
        <v>44443</v>
      </c>
      <c r="D10" s="60">
        <v>9.27</v>
      </c>
      <c r="E10" s="49" t="str">
        <f t="shared" si="0"/>
        <v>-</v>
      </c>
    </row>
    <row r="11" spans="1:5" x14ac:dyDescent="0.2">
      <c r="A11" s="15" t="s">
        <v>14</v>
      </c>
      <c r="B11" s="50" t="s">
        <v>6</v>
      </c>
      <c r="C11" s="48">
        <f t="shared" si="1"/>
        <v>44444</v>
      </c>
      <c r="D11" s="60">
        <v>13.25</v>
      </c>
      <c r="E11" s="49" t="str">
        <f t="shared" si="0"/>
        <v>-</v>
      </c>
    </row>
    <row r="12" spans="1:5" x14ac:dyDescent="0.2">
      <c r="A12" s="15" t="s">
        <v>14</v>
      </c>
      <c r="B12" s="50" t="s">
        <v>6</v>
      </c>
      <c r="C12" s="48">
        <f t="shared" si="1"/>
        <v>44445</v>
      </c>
      <c r="D12" s="60">
        <v>11.15</v>
      </c>
      <c r="E12" s="49" t="str">
        <f t="shared" si="0"/>
        <v>-</v>
      </c>
    </row>
    <row r="13" spans="1:5" x14ac:dyDescent="0.2">
      <c r="A13" s="15" t="s">
        <v>14</v>
      </c>
      <c r="B13" s="50" t="s">
        <v>6</v>
      </c>
      <c r="C13" s="48">
        <f t="shared" si="1"/>
        <v>44446</v>
      </c>
      <c r="D13" s="60">
        <v>12.61</v>
      </c>
      <c r="E13" s="49" t="str">
        <f t="shared" si="0"/>
        <v>-</v>
      </c>
    </row>
    <row r="14" spans="1:5" x14ac:dyDescent="0.2">
      <c r="A14" s="15" t="s">
        <v>14</v>
      </c>
      <c r="B14" s="50" t="s">
        <v>6</v>
      </c>
      <c r="C14" s="48">
        <f t="shared" si="1"/>
        <v>44447</v>
      </c>
      <c r="D14" s="60">
        <v>14.05</v>
      </c>
      <c r="E14" s="49" t="str">
        <f t="shared" si="0"/>
        <v>-</v>
      </c>
    </row>
    <row r="15" spans="1:5" x14ac:dyDescent="0.2">
      <c r="A15" s="15" t="s">
        <v>14</v>
      </c>
      <c r="B15" s="50" t="s">
        <v>6</v>
      </c>
      <c r="C15" s="48">
        <f t="shared" si="1"/>
        <v>44448</v>
      </c>
      <c r="D15" s="60">
        <v>10.119999999999999</v>
      </c>
      <c r="E15" s="49" t="str">
        <f t="shared" si="0"/>
        <v>-</v>
      </c>
    </row>
    <row r="16" spans="1:5" x14ac:dyDescent="0.2">
      <c r="A16" s="15" t="s">
        <v>14</v>
      </c>
      <c r="B16" s="50" t="s">
        <v>6</v>
      </c>
      <c r="C16" s="48">
        <f t="shared" si="1"/>
        <v>44449</v>
      </c>
      <c r="D16" s="60">
        <v>14.63</v>
      </c>
      <c r="E16" s="49" t="str">
        <f t="shared" si="0"/>
        <v>-</v>
      </c>
    </row>
    <row r="17" spans="1:5" x14ac:dyDescent="0.2">
      <c r="A17" s="15" t="s">
        <v>14</v>
      </c>
      <c r="B17" s="50" t="s">
        <v>6</v>
      </c>
      <c r="C17" s="48">
        <f t="shared" si="1"/>
        <v>44450</v>
      </c>
      <c r="D17" s="60">
        <v>13.94</v>
      </c>
      <c r="E17" s="49" t="str">
        <f t="shared" si="0"/>
        <v>-</v>
      </c>
    </row>
    <row r="18" spans="1:5" x14ac:dyDescent="0.2">
      <c r="A18" s="15" t="s">
        <v>14</v>
      </c>
      <c r="B18" s="50" t="s">
        <v>6</v>
      </c>
      <c r="C18" s="48">
        <f t="shared" si="1"/>
        <v>44451</v>
      </c>
      <c r="D18" s="60">
        <v>29.27</v>
      </c>
      <c r="E18" s="49" t="str">
        <f t="shared" si="0"/>
        <v>-</v>
      </c>
    </row>
    <row r="19" spans="1:5" x14ac:dyDescent="0.2">
      <c r="A19" s="15" t="s">
        <v>14</v>
      </c>
      <c r="B19" s="50" t="s">
        <v>6</v>
      </c>
      <c r="C19" s="48">
        <f t="shared" si="1"/>
        <v>44452</v>
      </c>
      <c r="D19" s="60">
        <v>28.65</v>
      </c>
      <c r="E19" s="49" t="str">
        <f t="shared" si="0"/>
        <v>-</v>
      </c>
    </row>
    <row r="20" spans="1:5" x14ac:dyDescent="0.2">
      <c r="A20" s="15" t="s">
        <v>14</v>
      </c>
      <c r="B20" s="50" t="s">
        <v>6</v>
      </c>
      <c r="C20" s="48">
        <f t="shared" si="1"/>
        <v>44453</v>
      </c>
      <c r="D20" s="60">
        <v>37.94</v>
      </c>
      <c r="E20" s="49" t="str">
        <f t="shared" si="0"/>
        <v>-</v>
      </c>
    </row>
    <row r="21" spans="1:5" x14ac:dyDescent="0.2">
      <c r="A21" s="15" t="s">
        <v>14</v>
      </c>
      <c r="B21" s="50" t="s">
        <v>6</v>
      </c>
      <c r="C21" s="48">
        <f t="shared" si="1"/>
        <v>44454</v>
      </c>
      <c r="D21" s="60">
        <v>39.770000000000003</v>
      </c>
      <c r="E21" s="49" t="str">
        <f t="shared" si="0"/>
        <v>-</v>
      </c>
    </row>
    <row r="22" spans="1:5" x14ac:dyDescent="0.2">
      <c r="A22" s="15" t="s">
        <v>14</v>
      </c>
      <c r="B22" s="50" t="s">
        <v>6</v>
      </c>
      <c r="C22" s="48">
        <f t="shared" si="1"/>
        <v>44455</v>
      </c>
      <c r="D22" s="60">
        <v>32.200000000000003</v>
      </c>
      <c r="E22" s="49" t="str">
        <f t="shared" si="0"/>
        <v>-</v>
      </c>
    </row>
    <row r="23" spans="1:5" x14ac:dyDescent="0.2">
      <c r="A23" s="15" t="s">
        <v>14</v>
      </c>
      <c r="B23" s="50" t="s">
        <v>6</v>
      </c>
      <c r="C23" s="48">
        <f t="shared" si="1"/>
        <v>44456</v>
      </c>
      <c r="D23" s="60">
        <v>29.27</v>
      </c>
      <c r="E23" s="49" t="str">
        <f t="shared" si="0"/>
        <v>-</v>
      </c>
    </row>
    <row r="24" spans="1:5" x14ac:dyDescent="0.2">
      <c r="A24" s="15" t="s">
        <v>14</v>
      </c>
      <c r="B24" s="50" t="s">
        <v>6</v>
      </c>
      <c r="C24" s="48">
        <f t="shared" si="1"/>
        <v>44457</v>
      </c>
      <c r="D24" s="60">
        <v>26.02</v>
      </c>
      <c r="E24" s="49" t="str">
        <f t="shared" si="0"/>
        <v>-</v>
      </c>
    </row>
    <row r="25" spans="1:5" x14ac:dyDescent="0.2">
      <c r="A25" s="15" t="s">
        <v>14</v>
      </c>
      <c r="B25" s="50" t="s">
        <v>6</v>
      </c>
      <c r="C25" s="48">
        <f t="shared" si="1"/>
        <v>44458</v>
      </c>
      <c r="D25" s="60"/>
      <c r="E25" s="49" t="str">
        <f t="shared" si="0"/>
        <v>-</v>
      </c>
    </row>
    <row r="26" spans="1:5" x14ac:dyDescent="0.2">
      <c r="A26" s="15" t="s">
        <v>14</v>
      </c>
      <c r="B26" s="50" t="s">
        <v>6</v>
      </c>
      <c r="C26" s="48">
        <f t="shared" si="1"/>
        <v>44459</v>
      </c>
      <c r="D26" s="60">
        <v>16.350000000000001</v>
      </c>
      <c r="E26" s="49" t="str">
        <f t="shared" si="0"/>
        <v>-</v>
      </c>
    </row>
    <row r="27" spans="1:5" x14ac:dyDescent="0.2">
      <c r="A27" s="15" t="s">
        <v>14</v>
      </c>
      <c r="B27" s="50" t="s">
        <v>6</v>
      </c>
      <c r="C27" s="48">
        <f t="shared" si="1"/>
        <v>44460</v>
      </c>
      <c r="D27" s="60">
        <v>22.48</v>
      </c>
      <c r="E27" s="16" t="str">
        <f t="shared" si="0"/>
        <v>-</v>
      </c>
    </row>
    <row r="28" spans="1:5" x14ac:dyDescent="0.2">
      <c r="A28" s="15" t="s">
        <v>14</v>
      </c>
      <c r="B28" s="50" t="s">
        <v>6</v>
      </c>
      <c r="C28" s="48">
        <f t="shared" si="1"/>
        <v>44461</v>
      </c>
      <c r="D28" s="60">
        <v>13.8</v>
      </c>
      <c r="E28" s="16" t="str">
        <f t="shared" si="0"/>
        <v>-</v>
      </c>
    </row>
    <row r="29" spans="1:5" x14ac:dyDescent="0.2">
      <c r="A29" s="15" t="s">
        <v>14</v>
      </c>
      <c r="B29" s="50" t="s">
        <v>6</v>
      </c>
      <c r="C29" s="48">
        <f t="shared" si="1"/>
        <v>44462</v>
      </c>
      <c r="D29" s="60">
        <v>18.23</v>
      </c>
      <c r="E29" s="16" t="str">
        <f t="shared" si="0"/>
        <v>-</v>
      </c>
    </row>
    <row r="30" spans="1:5" x14ac:dyDescent="0.2">
      <c r="A30" s="15" t="s">
        <v>14</v>
      </c>
      <c r="B30" s="50" t="s">
        <v>6</v>
      </c>
      <c r="C30" s="48">
        <f t="shared" si="1"/>
        <v>44463</v>
      </c>
      <c r="D30" s="60">
        <v>14.29</v>
      </c>
      <c r="E30" s="16" t="str">
        <f t="shared" si="0"/>
        <v>-</v>
      </c>
    </row>
    <row r="31" spans="1:5" x14ac:dyDescent="0.2">
      <c r="A31" s="15" t="s">
        <v>14</v>
      </c>
      <c r="B31" s="50" t="s">
        <v>6</v>
      </c>
      <c r="C31" s="48">
        <f t="shared" si="1"/>
        <v>44464</v>
      </c>
      <c r="D31" s="60">
        <v>24.46</v>
      </c>
      <c r="E31" s="16" t="str">
        <f t="shared" si="0"/>
        <v>-</v>
      </c>
    </row>
    <row r="32" spans="1:5" x14ac:dyDescent="0.2">
      <c r="A32" s="15" t="s">
        <v>14</v>
      </c>
      <c r="B32" s="50" t="s">
        <v>6</v>
      </c>
      <c r="C32" s="48">
        <f t="shared" si="1"/>
        <v>44465</v>
      </c>
      <c r="D32" s="60">
        <v>21.07</v>
      </c>
      <c r="E32" s="16" t="str">
        <f t="shared" si="0"/>
        <v>-</v>
      </c>
    </row>
    <row r="33" spans="1:5" x14ac:dyDescent="0.2">
      <c r="A33" s="15" t="s">
        <v>14</v>
      </c>
      <c r="B33" s="50" t="s">
        <v>6</v>
      </c>
      <c r="C33" s="48">
        <f t="shared" si="1"/>
        <v>44466</v>
      </c>
      <c r="D33" s="60">
        <v>18.45</v>
      </c>
      <c r="E33" s="16" t="str">
        <f t="shared" si="0"/>
        <v>-</v>
      </c>
    </row>
    <row r="34" spans="1:5" x14ac:dyDescent="0.2">
      <c r="A34" s="15" t="s">
        <v>14</v>
      </c>
      <c r="B34" s="50" t="s">
        <v>6</v>
      </c>
      <c r="C34" s="48">
        <f t="shared" si="1"/>
        <v>44467</v>
      </c>
      <c r="D34" s="60">
        <v>11.65</v>
      </c>
      <c r="E34" s="16" t="str">
        <f t="shared" si="0"/>
        <v>-</v>
      </c>
    </row>
    <row r="35" spans="1:5" x14ac:dyDescent="0.2">
      <c r="A35" s="15" t="s">
        <v>14</v>
      </c>
      <c r="B35" s="50" t="s">
        <v>6</v>
      </c>
      <c r="C35" s="48">
        <f t="shared" si="1"/>
        <v>44468</v>
      </c>
      <c r="D35" s="60">
        <v>8.85</v>
      </c>
      <c r="E35" s="16" t="str">
        <f t="shared" si="0"/>
        <v>-</v>
      </c>
    </row>
    <row r="36" spans="1:5" x14ac:dyDescent="0.2">
      <c r="A36" s="15" t="s">
        <v>14</v>
      </c>
      <c r="B36" s="50" t="s">
        <v>6</v>
      </c>
      <c r="C36" s="48">
        <f t="shared" si="1"/>
        <v>44469</v>
      </c>
      <c r="D36" s="60">
        <v>13.85</v>
      </c>
      <c r="E36" s="16" t="str">
        <f t="shared" si="0"/>
        <v>-</v>
      </c>
    </row>
    <row r="37" spans="1:5" x14ac:dyDescent="0.2">
      <c r="A37" s="73" t="s">
        <v>7</v>
      </c>
      <c r="B37" s="74"/>
      <c r="C37" s="74"/>
      <c r="D37" s="75"/>
      <c r="E37" s="25">
        <f>COUNT(D7:D36)</f>
        <v>29</v>
      </c>
    </row>
    <row r="38" spans="1:5" x14ac:dyDescent="0.2">
      <c r="A38" s="73" t="s">
        <v>8</v>
      </c>
      <c r="B38" s="74"/>
      <c r="C38" s="74"/>
      <c r="D38" s="75"/>
      <c r="E38" s="25">
        <f>'M8'!E39+'M9'!E37</f>
        <v>269</v>
      </c>
    </row>
    <row r="39" spans="1:5" x14ac:dyDescent="0.2">
      <c r="A39" s="73" t="s">
        <v>9</v>
      </c>
      <c r="B39" s="74"/>
      <c r="C39" s="74"/>
      <c r="D39" s="75"/>
      <c r="E39" s="25">
        <f>COUNT(E7:E36)</f>
        <v>0</v>
      </c>
    </row>
    <row r="40" spans="1:5" x14ac:dyDescent="0.2">
      <c r="A40" s="73" t="s">
        <v>10</v>
      </c>
      <c r="B40" s="74"/>
      <c r="C40" s="74"/>
      <c r="D40" s="75"/>
      <c r="E40" s="25">
        <f>'M8'!E41+'M9'!E39</f>
        <v>6</v>
      </c>
    </row>
    <row r="41" spans="1:5" x14ac:dyDescent="0.2">
      <c r="A41" s="73" t="s">
        <v>11</v>
      </c>
      <c r="B41" s="74"/>
      <c r="C41" s="74"/>
      <c r="D41" s="75"/>
      <c r="E41" s="26">
        <f>AVERAGE(D7:D36)</f>
        <v>19.03793103448276</v>
      </c>
    </row>
    <row r="42" spans="1:5" ht="13.5" thickBot="1" x14ac:dyDescent="0.25">
      <c r="A42" s="70" t="s">
        <v>12</v>
      </c>
      <c r="B42" s="71"/>
      <c r="C42" s="71"/>
      <c r="D42" s="72"/>
      <c r="E42" s="27">
        <f>(E37/30)*100</f>
        <v>96.666666666666671</v>
      </c>
    </row>
    <row r="43" spans="1:5" x14ac:dyDescent="0.2">
      <c r="C43" s="51"/>
      <c r="D43" s="52"/>
    </row>
    <row r="44" spans="1:5" x14ac:dyDescent="0.2">
      <c r="D44" s="45"/>
    </row>
    <row r="45" spans="1:5" x14ac:dyDescent="0.2">
      <c r="D45" s="45"/>
    </row>
    <row r="46" spans="1:5" x14ac:dyDescent="0.2">
      <c r="D46" s="45"/>
    </row>
    <row r="47" spans="1:5" x14ac:dyDescent="0.2">
      <c r="D47" s="45"/>
    </row>
    <row r="48" spans="1:5" x14ac:dyDescent="0.2">
      <c r="D48" s="45"/>
    </row>
    <row r="49" spans="4:4" x14ac:dyDescent="0.2">
      <c r="D49" s="45"/>
    </row>
    <row r="50" spans="4:4" x14ac:dyDescent="0.2">
      <c r="D50" s="45"/>
    </row>
    <row r="51" spans="4:4" x14ac:dyDescent="0.2">
      <c r="D51" s="45"/>
    </row>
    <row r="52" spans="4:4" x14ac:dyDescent="0.2">
      <c r="D52" s="45"/>
    </row>
    <row r="53" spans="4:4" x14ac:dyDescent="0.2">
      <c r="D53" s="45"/>
    </row>
    <row r="54" spans="4:4" x14ac:dyDescent="0.2">
      <c r="D54" s="45"/>
    </row>
    <row r="55" spans="4:4" x14ac:dyDescent="0.2">
      <c r="D55" s="45"/>
    </row>
    <row r="56" spans="4:4" x14ac:dyDescent="0.2">
      <c r="D56" s="45"/>
    </row>
    <row r="57" spans="4:4" x14ac:dyDescent="0.2">
      <c r="D57" s="45"/>
    </row>
    <row r="58" spans="4:4" x14ac:dyDescent="0.2">
      <c r="D58" s="45"/>
    </row>
    <row r="59" spans="4:4" x14ac:dyDescent="0.2">
      <c r="D59" s="45"/>
    </row>
    <row r="60" spans="4:4" x14ac:dyDescent="0.2">
      <c r="D60" s="45"/>
    </row>
    <row r="61" spans="4:4" x14ac:dyDescent="0.2">
      <c r="D61" s="45"/>
    </row>
    <row r="62" spans="4:4" x14ac:dyDescent="0.2">
      <c r="D62" s="45"/>
    </row>
    <row r="63" spans="4:4" x14ac:dyDescent="0.2">
      <c r="D63" s="45"/>
    </row>
    <row r="64" spans="4:4" x14ac:dyDescent="0.2">
      <c r="D64" s="45"/>
    </row>
    <row r="65" spans="4:4" x14ac:dyDescent="0.2">
      <c r="D65" s="45"/>
    </row>
    <row r="66" spans="4:4" x14ac:dyDescent="0.2">
      <c r="D66" s="45"/>
    </row>
    <row r="67" spans="4:4" x14ac:dyDescent="0.2">
      <c r="D67" s="45"/>
    </row>
    <row r="68" spans="4:4" x14ac:dyDescent="0.2">
      <c r="D68" s="45"/>
    </row>
    <row r="69" spans="4:4" x14ac:dyDescent="0.2">
      <c r="D69" s="45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2016-05-26T13:09:13Z</cp:lastPrinted>
  <dcterms:created xsi:type="dcterms:W3CDTF">2009-02-18T08:49:20Z</dcterms:created>
  <dcterms:modified xsi:type="dcterms:W3CDTF">2022-01-04T08:16:14Z</dcterms:modified>
</cp:coreProperties>
</file>